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rystian.Michalak\Desktop\Sprawozdania FEDR - miesięczne\Nowy szablon\Skrócona wersja\"/>
    </mc:Choice>
  </mc:AlternateContent>
  <xr:revisionPtr revIDLastSave="0" documentId="8_{FCCA8E94-5A90-4488-833A-9A61560ECDE5}" xr6:coauthVersionLast="47" xr6:coauthVersionMax="47" xr10:uidLastSave="{00000000-0000-0000-0000-000000000000}"/>
  <bookViews>
    <workbookView xWindow="-120" yWindow="-120" windowWidth="29040" windowHeight="15720" tabRatio="377" xr2:uid="{00000000-000D-0000-FFFF-FFFF00000000}"/>
  </bookViews>
  <sheets>
    <sheet name="31.08.2025r." sheetId="17" r:id="rId1"/>
    <sheet name="DOPiPT" sheetId="43" state="hidden" r:id="rId2"/>
  </sheets>
  <definedNames>
    <definedName name="_xlnm.Print_Area" localSheetId="0">'31.08.2025r.'!$A$1:$G$9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8" i="17" l="1"/>
  <c r="B18" i="17"/>
  <c r="B6" i="17"/>
  <c r="S32" i="17"/>
  <c r="AB18" i="17"/>
  <c r="AC18" i="17"/>
  <c r="AA18" i="17"/>
  <c r="Z18" i="17"/>
  <c r="AD26" i="17" l="1"/>
  <c r="AD34" i="17"/>
  <c r="AD33" i="17"/>
  <c r="AD32" i="17"/>
  <c r="Y34" i="17"/>
  <c r="Y33" i="17"/>
  <c r="Y32" i="17"/>
  <c r="Z31" i="17"/>
  <c r="S34" i="17"/>
  <c r="S33" i="17"/>
  <c r="O34" i="17"/>
  <c r="O33" i="17"/>
  <c r="O32" i="17"/>
  <c r="J34" i="17"/>
  <c r="J33" i="17"/>
  <c r="J32" i="17"/>
  <c r="E34" i="17"/>
  <c r="E33" i="17"/>
  <c r="E32" i="17"/>
  <c r="E30" i="17"/>
  <c r="E29" i="17"/>
  <c r="E28" i="17"/>
  <c r="J30" i="17"/>
  <c r="J29" i="17"/>
  <c r="J28" i="17"/>
  <c r="O30" i="17"/>
  <c r="O29" i="17"/>
  <c r="O28" i="17"/>
  <c r="S30" i="17"/>
  <c r="S29" i="17"/>
  <c r="S28" i="17"/>
  <c r="Y30" i="17"/>
  <c r="Y29" i="17"/>
  <c r="Y28" i="17"/>
  <c r="AD30" i="17"/>
  <c r="AD29" i="17"/>
  <c r="AD28" i="17"/>
  <c r="AD21" i="17"/>
  <c r="AD22" i="17"/>
  <c r="AD23" i="17"/>
  <c r="AD24" i="17"/>
  <c r="AD20" i="17"/>
  <c r="AD19" i="17"/>
  <c r="Y21" i="17"/>
  <c r="Y22" i="17"/>
  <c r="Y23" i="17"/>
  <c r="Y24" i="17"/>
  <c r="Y25" i="17"/>
  <c r="Y20" i="17"/>
  <c r="Y19" i="17"/>
  <c r="S21" i="17"/>
  <c r="S22" i="17"/>
  <c r="S23" i="17"/>
  <c r="S24" i="17"/>
  <c r="S25" i="17"/>
  <c r="S20" i="17"/>
  <c r="S19" i="17"/>
  <c r="O21" i="17"/>
  <c r="O22" i="17"/>
  <c r="O23" i="17"/>
  <c r="O24" i="17"/>
  <c r="O25" i="17"/>
  <c r="O20" i="17"/>
  <c r="O19" i="17"/>
  <c r="J21" i="17"/>
  <c r="J22" i="17"/>
  <c r="J23" i="17"/>
  <c r="J24" i="17"/>
  <c r="J25" i="17"/>
  <c r="J20" i="17"/>
  <c r="J19" i="17"/>
  <c r="E21" i="17"/>
  <c r="E22" i="17"/>
  <c r="E23" i="17"/>
  <c r="E24" i="17"/>
  <c r="E25" i="17"/>
  <c r="E20" i="17"/>
  <c r="E19" i="17"/>
  <c r="AD9" i="17"/>
  <c r="AD10" i="17"/>
  <c r="AD11" i="17"/>
  <c r="AD12" i="17"/>
  <c r="AD13" i="17"/>
  <c r="AD14" i="17"/>
  <c r="AD15" i="17"/>
  <c r="AD16" i="17"/>
  <c r="AD17" i="17"/>
  <c r="AD8" i="17"/>
  <c r="AD7" i="17"/>
  <c r="Y9" i="17"/>
  <c r="Y10" i="17"/>
  <c r="Y11" i="17"/>
  <c r="Y12" i="17"/>
  <c r="Y13" i="17"/>
  <c r="Y14" i="17"/>
  <c r="Y15" i="17"/>
  <c r="Y16" i="17"/>
  <c r="Y17" i="17"/>
  <c r="Y8" i="17"/>
  <c r="Y7" i="17"/>
  <c r="S9" i="17"/>
  <c r="S10" i="17"/>
  <c r="S11" i="17"/>
  <c r="S12" i="17"/>
  <c r="S13" i="17"/>
  <c r="S14" i="17"/>
  <c r="S15" i="17"/>
  <c r="S16" i="17"/>
  <c r="S17" i="17"/>
  <c r="S8" i="17"/>
  <c r="S7" i="17"/>
  <c r="O9" i="17"/>
  <c r="O10" i="17"/>
  <c r="O11" i="17"/>
  <c r="O12" i="17"/>
  <c r="O13" i="17"/>
  <c r="O14" i="17"/>
  <c r="O15" i="17"/>
  <c r="O16" i="17"/>
  <c r="O17" i="17"/>
  <c r="O8" i="17"/>
  <c r="O7" i="17"/>
  <c r="J9" i="17"/>
  <c r="J10" i="17"/>
  <c r="J11" i="17"/>
  <c r="J12" i="17"/>
  <c r="J13" i="17"/>
  <c r="J14" i="17"/>
  <c r="J15" i="17"/>
  <c r="J16" i="17"/>
  <c r="J17" i="17"/>
  <c r="J8" i="17"/>
  <c r="J7" i="17"/>
  <c r="E9" i="17"/>
  <c r="E10" i="17"/>
  <c r="E11" i="17"/>
  <c r="E12" i="17"/>
  <c r="E13" i="17"/>
  <c r="E14" i="17"/>
  <c r="E15" i="17"/>
  <c r="E16" i="17"/>
  <c r="E17" i="17"/>
  <c r="E8" i="17"/>
  <c r="E7" i="17"/>
  <c r="C31" i="17"/>
  <c r="D31" i="17"/>
  <c r="F31" i="17"/>
  <c r="G31" i="17"/>
  <c r="H31" i="17"/>
  <c r="I31" i="17"/>
  <c r="K31" i="17"/>
  <c r="L31" i="17"/>
  <c r="M31" i="17"/>
  <c r="N31" i="17"/>
  <c r="P31" i="17"/>
  <c r="Q31" i="17"/>
  <c r="R31" i="17"/>
  <c r="T31" i="17"/>
  <c r="U31" i="17"/>
  <c r="V31" i="17"/>
  <c r="W31" i="17"/>
  <c r="X31" i="17"/>
  <c r="AA31" i="17"/>
  <c r="AB31" i="17"/>
  <c r="AC31" i="17"/>
  <c r="C27" i="17"/>
  <c r="D27" i="17"/>
  <c r="F27" i="17"/>
  <c r="G27" i="17"/>
  <c r="H27" i="17"/>
  <c r="I27" i="17"/>
  <c r="K27" i="17"/>
  <c r="L27" i="17"/>
  <c r="M27" i="17"/>
  <c r="N27" i="17"/>
  <c r="P27" i="17"/>
  <c r="Q27" i="17"/>
  <c r="R27" i="17"/>
  <c r="T27" i="17"/>
  <c r="U27" i="17"/>
  <c r="V27" i="17"/>
  <c r="W27" i="17"/>
  <c r="X27" i="17"/>
  <c r="Z27" i="17"/>
  <c r="AA27" i="17"/>
  <c r="AB27" i="17"/>
  <c r="AC27" i="17"/>
  <c r="B31" i="17"/>
  <c r="B27" i="17"/>
  <c r="C18" i="17"/>
  <c r="D18" i="17"/>
  <c r="F18" i="17"/>
  <c r="G18" i="17"/>
  <c r="H18" i="17"/>
  <c r="I18" i="17"/>
  <c r="K18" i="17"/>
  <c r="L18" i="17"/>
  <c r="M18" i="17"/>
  <c r="N18" i="17"/>
  <c r="P18" i="17"/>
  <c r="Q18" i="17"/>
  <c r="R18" i="17"/>
  <c r="U18" i="17"/>
  <c r="V18" i="17"/>
  <c r="W18" i="17"/>
  <c r="X18" i="17"/>
  <c r="AD18" i="17"/>
  <c r="C6" i="17"/>
  <c r="D6" i="17"/>
  <c r="F6" i="17"/>
  <c r="G6" i="17"/>
  <c r="H6" i="17"/>
  <c r="I6" i="17"/>
  <c r="K6" i="17"/>
  <c r="L6" i="17"/>
  <c r="M6" i="17"/>
  <c r="N6" i="17"/>
  <c r="P6" i="17"/>
  <c r="Q6" i="17"/>
  <c r="R6" i="17"/>
  <c r="T6" i="17"/>
  <c r="U6" i="17"/>
  <c r="V6" i="17"/>
  <c r="W6" i="17"/>
  <c r="X6" i="17"/>
  <c r="Z6" i="17"/>
  <c r="AA6" i="17"/>
  <c r="AB6" i="17"/>
  <c r="AC6" i="17"/>
  <c r="O18" i="17" l="1"/>
  <c r="J6" i="17"/>
  <c r="O6" i="17"/>
  <c r="J27" i="17"/>
  <c r="Z35" i="17"/>
  <c r="AB35" i="17"/>
  <c r="L35" i="17"/>
  <c r="P35" i="17"/>
  <c r="W35" i="17"/>
  <c r="V35" i="17"/>
  <c r="U35" i="17"/>
  <c r="X35" i="17"/>
  <c r="T35" i="17"/>
  <c r="M35" i="17"/>
  <c r="F35" i="17"/>
  <c r="G35" i="17"/>
  <c r="I35" i="17"/>
  <c r="C35" i="17"/>
  <c r="S31" i="17"/>
  <c r="E31" i="17"/>
  <c r="B35" i="17"/>
  <c r="S27" i="17"/>
  <c r="AD27" i="17"/>
  <c r="Y27" i="17"/>
  <c r="E27" i="17"/>
  <c r="O27" i="17"/>
  <c r="E18" i="17"/>
  <c r="Y18" i="17"/>
  <c r="S18" i="17"/>
  <c r="J18" i="17"/>
  <c r="S6" i="17"/>
  <c r="AD6" i="17"/>
  <c r="Y6" i="17"/>
  <c r="E6" i="17"/>
  <c r="K35" i="17"/>
  <c r="AC35" i="17"/>
  <c r="Q35" i="17"/>
  <c r="AA35" i="17"/>
  <c r="N35" i="17"/>
  <c r="R35" i="17"/>
  <c r="H35" i="17"/>
  <c r="Y31" i="17"/>
  <c r="AD31" i="17"/>
  <c r="O31" i="17"/>
  <c r="D35" i="17"/>
  <c r="J31" i="17"/>
  <c r="AD35" i="17" l="1"/>
  <c r="Y35" i="17"/>
  <c r="O35" i="17"/>
  <c r="S35" i="17"/>
  <c r="J35" i="17"/>
  <c r="E35" i="17"/>
  <c r="A35" i="43"/>
  <c r="A34" i="43"/>
  <c r="A33" i="43"/>
  <c r="A32" i="43"/>
  <c r="I2" i="43"/>
  <c r="H2" i="43"/>
</calcChain>
</file>

<file path=xl/sharedStrings.xml><?xml version="1.0" encoding="utf-8"?>
<sst xmlns="http://schemas.openxmlformats.org/spreadsheetml/2006/main" count="175" uniqueCount="98">
  <si>
    <t xml:space="preserve"> liczba</t>
  </si>
  <si>
    <t xml:space="preserve"> kwota dofinansowania w PLN</t>
  </si>
  <si>
    <t>w tym wkład UE</t>
  </si>
  <si>
    <t>wykorzystanie limitu w %</t>
  </si>
  <si>
    <t>liczba rozwiązanych umów</t>
  </si>
  <si>
    <t xml:space="preserve"> liczba wniosków</t>
  </si>
  <si>
    <t>liczba wniosków odrzuconych</t>
  </si>
  <si>
    <t>liczba płatności</t>
  </si>
  <si>
    <t>4. W tym płatności zaliczkowe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</si>
  <si>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</si>
  <si>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</si>
  <si>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t>kwota wniosków odrzuconych w PLN</t>
  </si>
  <si>
    <t>Wnioski odrzucone</t>
  </si>
  <si>
    <t>Informacja o realizacji Pomocy Technicznej PO "Rybactwo i Morze" 2014-2020</t>
  </si>
  <si>
    <t>Beneficjenci</t>
  </si>
  <si>
    <t>Wnioski o dofinansowanie-złożone</t>
  </si>
  <si>
    <t>Wnioski odrzucone/wycofane</t>
  </si>
  <si>
    <t>Podpisane umowy (czynne)</t>
  </si>
  <si>
    <t xml:space="preserve">Aneksy </t>
  </si>
  <si>
    <t>Wnioski o płatność-złożone</t>
  </si>
  <si>
    <r>
      <t xml:space="preserve"> liczba czynnych umów</t>
    </r>
    <r>
      <rPr>
        <vertAlign val="superscript"/>
        <sz val="13"/>
        <rFont val="Arial CE"/>
        <charset val="238"/>
      </rPr>
      <t>1</t>
    </r>
  </si>
  <si>
    <r>
      <t xml:space="preserve"> kwota dofinansowania w PLN</t>
    </r>
    <r>
      <rPr>
        <vertAlign val="superscript"/>
        <sz val="13"/>
        <rFont val="Arial CE"/>
        <family val="2"/>
        <charset val="238"/>
      </rPr>
      <t xml:space="preserve"> </t>
    </r>
    <r>
      <rPr>
        <sz val="13"/>
        <rFont val="Arial CE"/>
        <charset val="238"/>
      </rPr>
      <t>czynnych umów</t>
    </r>
    <r>
      <rPr>
        <vertAlign val="superscript"/>
        <sz val="13"/>
        <rFont val="Arial CE"/>
        <charset val="238"/>
      </rPr>
      <t>2</t>
    </r>
  </si>
  <si>
    <t>kwota dofinansowania rozwiązanych umów</t>
  </si>
  <si>
    <t>Agencja Restrukturyzacji i Modernizacji Rolnictwa</t>
  </si>
  <si>
    <t>0</t>
  </si>
  <si>
    <t>Ministerstwo Finansów</t>
  </si>
  <si>
    <t>Ministerstwo Gospodarki Morskiej i Żeglugi Śródlądowej</t>
  </si>
  <si>
    <t>Ministerstwo Rolnictwa i Rozwoju Wsi</t>
  </si>
  <si>
    <t>Samorząd Województwa Dolnośląskiego</t>
  </si>
  <si>
    <t>Samorząd Województwa Kujawsko-Pomorskiego</t>
  </si>
  <si>
    <t>Samorząd Województwa Lubelskiego</t>
  </si>
  <si>
    <t>Samorząd Województwa Lubuskiego</t>
  </si>
  <si>
    <t>Samorząd Województwa Łódzkiego</t>
  </si>
  <si>
    <t>Samorząd Województwa Małopolskiego</t>
  </si>
  <si>
    <t>Samorząd Województwa Mazowieckiego</t>
  </si>
  <si>
    <t>Samorząd Województwa Opolskiego</t>
  </si>
  <si>
    <t>Samorząd Województwa Podkarpackiego</t>
  </si>
  <si>
    <t>Samorząd Województwa Podlaskiego</t>
  </si>
  <si>
    <t>Samorząd Województwa Pomorskiego</t>
  </si>
  <si>
    <t>Samorząd Województwa Śląskiego</t>
  </si>
  <si>
    <t>Samorząd Województwa Świętokrzyskiego</t>
  </si>
  <si>
    <t>Samorząd Województwa Warmińsko-Mazurskiego</t>
  </si>
  <si>
    <t>Samorząd Województwa Wielkopolskiego</t>
  </si>
  <si>
    <t>Samorząd Województwa Zachodniopomorskiego</t>
  </si>
  <si>
    <t>Razem</t>
  </si>
  <si>
    <t>Wyjaśnienia:</t>
  </si>
  <si>
    <t>1. Liczba czynnych umów jest rezultatem pomniejszenia liczby pierwotnych umów o liczbę rozwiązanych umów</t>
  </si>
  <si>
    <t>2. Kwota czynnych umów jest rezultatem pomniejszenia kwoty pierwotnych umów o kwotę rozwiązanych umów i kwotę zawartych aneksów</t>
  </si>
  <si>
    <t xml:space="preserve">3. Oszczędności ze zleceń płatności - różnica między kwotą określoną w umowie/etapie umowy i kwotą zlecenia płatności. </t>
  </si>
  <si>
    <t>limit finansowy dla środków w latach 2021 - 2027  w PLN</t>
  </si>
  <si>
    <t>Sprawozdanie miesięczne
z realizacji Programu Fundusze Europejskie dla Rybactwa na lata  2021-2027</t>
  </si>
  <si>
    <t>Priorytet 1 - Wspieranie zrównoważonego rybołówstwa oraz odbudowy i ochrony żywych zasobów wodnych</t>
  </si>
  <si>
    <t>Działanie 1.1  - Kapitał ludzki</t>
  </si>
  <si>
    <t>Działanie 1.2  - Innowacje</t>
  </si>
  <si>
    <t>Działanie 1.3  - Dywersyfikacja działalności rybackiej</t>
  </si>
  <si>
    <t>Działanie 1.4  - Poprawa bezpieczeństwa i warunków pracy</t>
  </si>
  <si>
    <t>Działanie 1.5  - Inwestycje w portach</t>
  </si>
  <si>
    <r>
      <t>Działanie 1.6  - Zwiększenie efektywności energetycznej i zmniejszenie emisji CO</t>
    </r>
    <r>
      <rPr>
        <vertAlign val="subscript"/>
        <sz val="14"/>
        <rFont val="Arial CE"/>
        <charset val="238"/>
      </rPr>
      <t>2</t>
    </r>
  </si>
  <si>
    <t>Działanie 1.7  - Trwałe zaprzestanie działalności połowowej</t>
  </si>
  <si>
    <t>Działanie 1.8  - Tymczasowe zaprzestanie działalności połowowej</t>
  </si>
  <si>
    <t>Działanie 1.9  - Kontrola i egzekwowanie przepisów wspólnej polityki rybołówstwa</t>
  </si>
  <si>
    <t>Działanie 1.10  - Gromadzenie danych rybackich</t>
  </si>
  <si>
    <t>Działanie 1.11  - Ochrona środowiska naturalnego i zmniejszenie wpływu działalności rybackiej na środowisko</t>
  </si>
  <si>
    <t>Priorytet 2 - Wspieranie zrównoważonej działalności w zakresie akwakultury oraz przetwarzania i wprowadzania do obrotu produktów rybołówstwa i akwakultury, przyczyniając się w ten sposób do bezpieczeństwa żywnościowego w Unii</t>
  </si>
  <si>
    <t>Działanie 2.1  - Kapitał ludzki</t>
  </si>
  <si>
    <t>Działanie 2.2  - Inwestycje i innowacje w akwakulturze</t>
  </si>
  <si>
    <t>Działanie 2.3 - Akwakultura środowiskowa</t>
  </si>
  <si>
    <t>Działanie 2.4 - Organizacje producentów</t>
  </si>
  <si>
    <t>Działanie 2.5 - Inwestycje w przetwórstwie</t>
  </si>
  <si>
    <t>Działanie 2.6 - Zmniejszenie oddziaływania przetwórstwa na środowisko</t>
  </si>
  <si>
    <t>Działanie 2.7 - Świadomy konsument</t>
  </si>
  <si>
    <t>Działanie 2.8 - Mechanizm interwencyjny</t>
  </si>
  <si>
    <t>Priorytet 3 - Sprzyjanie zrównoważonej niebieskiej gospodarce na obszarach przybrzeżnych, wyspiarskich i śródlądowych oraz wspieranie rozwoju społeczności rybackich i sektora akwakultury</t>
  </si>
  <si>
    <t>Działanie 3.1 - Realizacja lokalnych strategii rozwoju i współpraca</t>
  </si>
  <si>
    <t>Działanie 3.2 - Wsparcie przygotowawcze</t>
  </si>
  <si>
    <t>Działanie 3.3 - Funkcjonowanie rybackich lokalnych grup działania</t>
  </si>
  <si>
    <t xml:space="preserve">Priorytet 4 - Wzmocnienie międzynarodowego zarządzania oceanami oraz przyczynianie się do zapewnienia bezpieczeństwa oraz czystość mórz i oceanów, ochrony na nich, a także zrównoważonego zarządzania nimi </t>
  </si>
  <si>
    <t>Działanie 4.1 - Wiedza o morzu</t>
  </si>
  <si>
    <t>Działanie 4.2 - Nadzór morski i współpraca straży przybrzeżnych</t>
  </si>
  <si>
    <t>Priorytet 5 - Pomoc techniczna</t>
  </si>
  <si>
    <t>Wnioski wybrane</t>
  </si>
  <si>
    <t xml:space="preserve"> kwota  [PLN]</t>
  </si>
  <si>
    <t xml:space="preserve"> liczba umów</t>
  </si>
  <si>
    <t>w tym kwota UE</t>
  </si>
  <si>
    <t>Zrealizowane płatności</t>
  </si>
  <si>
    <t>kwota dofinansowania w PLN</t>
  </si>
  <si>
    <t>Podpisane umowy czynne</t>
  </si>
  <si>
    <t>liczba operacji</t>
  </si>
  <si>
    <t>kwota wydatków kwalifikowalnych</t>
  </si>
  <si>
    <t>kwota kosztów kwalifikowalnych</t>
  </si>
  <si>
    <t>kwota dofinansowania w PLN (płatności zaliczkowe)</t>
  </si>
  <si>
    <t>Priorytety/Działania</t>
  </si>
  <si>
    <t xml:space="preserve"> liczba zleceń płatności</t>
  </si>
  <si>
    <t>dane  na dzień 31.08.2025r.</t>
  </si>
  <si>
    <t xml:space="preserve">Limit finansowy przekazany w Arkuszu Kalkulacyjnym z dnia 03.09.2025r. Kurs Euro: 4,2618 </t>
  </si>
  <si>
    <t>Złożone wnioski o płatność</t>
  </si>
  <si>
    <t xml:space="preserve"> Złożone wnioski o dofinansowanie</t>
  </si>
  <si>
    <t>Wydatki do poświadczenia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</si>
</sst>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zł&quot;* #,##0.00_);_(&quot;zł&quot;* \(#,##0.00\);_(&quot;zł&quot;* &quot;-&quot;??_);_(@_)"/>
    <numFmt numFmtId="165" formatCode="_-* #,##0.00\ _z_ł_-;\-* #,##0.00\ _z_ł_-;_-* &quot;-&quot;??\ _z_ł_-;_-@_-"/>
    <numFmt numFmtId="166" formatCode="_(* #,##0.00_);_(* \(#,##0.00\);_(* &quot;-&quot;??_);_(@_)"/>
    <numFmt numFmtId="167" formatCode="#,##0.00\ &quot;zł&quot;"/>
    <numFmt numFmtId="168" formatCode="#\ ###\ ###\ ###\ ##0.00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20"/>
      <name val="Times New Roman"/>
      <family val="1"/>
      <charset val="238"/>
    </font>
    <font>
      <b/>
      <vertAlign val="superscript"/>
      <sz val="14"/>
      <name val="Arial CE"/>
      <charset val="238"/>
    </font>
    <font>
      <vertAlign val="superscript"/>
      <sz val="13"/>
      <name val="Arial CE"/>
      <charset val="238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24"/>
      <name val="Times New Roman"/>
      <family val="1"/>
      <charset val="238"/>
    </font>
    <font>
      <sz val="20"/>
      <name val="Times New Roman"/>
      <family val="1"/>
      <charset val="238"/>
    </font>
    <font>
      <vertAlign val="superscript"/>
      <sz val="13"/>
      <name val="Arial CE"/>
      <family val="2"/>
      <charset val="238"/>
    </font>
    <font>
      <b/>
      <sz val="20"/>
      <name val="Arial CE"/>
      <charset val="238"/>
    </font>
    <font>
      <sz val="8"/>
      <name val="Arial"/>
      <family val="2"/>
      <charset val="238"/>
    </font>
    <font>
      <vertAlign val="subscript"/>
      <sz val="14"/>
      <name val="Arial CE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6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2">
    <xf numFmtId="0" fontId="0" fillId="0" borderId="0" xfId="0"/>
    <xf numFmtId="0" fontId="0" fillId="0" borderId="0" xfId="0" applyAlignment="1">
      <alignment vertical="center"/>
    </xf>
    <xf numFmtId="0" fontId="17" fillId="0" borderId="0" xfId="0" applyFont="1"/>
    <xf numFmtId="167" fontId="0" fillId="0" borderId="0" xfId="0" applyNumberFormat="1"/>
    <xf numFmtId="0" fontId="0" fillId="0" borderId="0" xfId="0" applyAlignment="1">
      <alignment vertical="center" wrapText="1"/>
    </xf>
    <xf numFmtId="0" fontId="3" fillId="2" borderId="0" xfId="3" applyFont="1" applyFill="1" applyAlignment="1">
      <alignment horizontal="left" vertical="center"/>
    </xf>
    <xf numFmtId="167" fontId="6" fillId="2" borderId="0" xfId="4" applyNumberFormat="1" applyFont="1" applyFill="1" applyAlignment="1">
      <alignment horizontal="right" vertical="center"/>
    </xf>
    <xf numFmtId="0" fontId="8" fillId="2" borderId="0" xfId="5" applyFont="1" applyFill="1"/>
    <xf numFmtId="0" fontId="13" fillId="0" borderId="23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4" fontId="5" fillId="0" borderId="0" xfId="3" applyNumberFormat="1" applyFont="1" applyAlignment="1">
      <alignment horizontal="left" vertical="center" wrapText="1"/>
    </xf>
    <xf numFmtId="0" fontId="6" fillId="0" borderId="0" xfId="4" applyFont="1" applyAlignment="1">
      <alignment horizontal="right" vertical="center" wrapText="1"/>
    </xf>
    <xf numFmtId="4" fontId="3" fillId="0" borderId="0" xfId="4" applyNumberFormat="1" applyFont="1" applyAlignment="1">
      <alignment horizontal="right" vertical="center" wrapText="1"/>
    </xf>
    <xf numFmtId="0" fontId="8" fillId="0" borderId="0" xfId="5" applyFont="1" applyAlignment="1">
      <alignment wrapText="1"/>
    </xf>
    <xf numFmtId="0" fontId="0" fillId="0" borderId="0" xfId="0" applyAlignment="1">
      <alignment wrapText="1"/>
    </xf>
    <xf numFmtId="4" fontId="12" fillId="0" borderId="0" xfId="3" applyNumberFormat="1" applyFont="1" applyAlignment="1">
      <alignment horizontal="left" vertical="center" wrapText="1"/>
    </xf>
    <xf numFmtId="4" fontId="6" fillId="3" borderId="0" xfId="3" applyNumberFormat="1" applyFont="1" applyFill="1" applyAlignment="1">
      <alignment wrapText="1"/>
    </xf>
    <xf numFmtId="4" fontId="9" fillId="3" borderId="0" xfId="3" applyNumberFormat="1" applyFont="1" applyFill="1" applyAlignment="1">
      <alignment wrapText="1"/>
    </xf>
    <xf numFmtId="10" fontId="9" fillId="3" borderId="0" xfId="2" applyNumberFormat="1" applyFont="1" applyFill="1" applyAlignment="1">
      <alignment horizontal="center" wrapText="1"/>
    </xf>
    <xf numFmtId="0" fontId="8" fillId="3" borderId="0" xfId="5" applyFont="1" applyFill="1" applyAlignment="1">
      <alignment wrapText="1"/>
    </xf>
    <xf numFmtId="0" fontId="9" fillId="3" borderId="0" xfId="5" applyFont="1" applyFill="1" applyAlignment="1">
      <alignment wrapText="1"/>
    </xf>
    <xf numFmtId="2" fontId="8" fillId="0" borderId="0" xfId="5" applyNumberFormat="1" applyFont="1" applyAlignment="1">
      <alignment wrapText="1"/>
    </xf>
    <xf numFmtId="168" fontId="27" fillId="0" borderId="0" xfId="0" applyNumberFormat="1" applyFont="1" applyAlignment="1">
      <alignment wrapText="1"/>
    </xf>
    <xf numFmtId="0" fontId="15" fillId="0" borderId="32" xfId="0" applyFont="1" applyBorder="1" applyAlignment="1">
      <alignment horizontal="left" vertical="center" wrapText="1"/>
    </xf>
    <xf numFmtId="1" fontId="0" fillId="0" borderId="0" xfId="0" applyNumberFormat="1" applyAlignment="1">
      <alignment wrapText="1"/>
    </xf>
    <xf numFmtId="0" fontId="15" fillId="0" borderId="4" xfId="0" applyFont="1" applyBorder="1" applyAlignment="1">
      <alignment horizontal="left" vertical="center" wrapText="1"/>
    </xf>
    <xf numFmtId="3" fontId="15" fillId="0" borderId="4" xfId="8" applyNumberFormat="1" applyFont="1" applyFill="1" applyBorder="1" applyAlignment="1">
      <alignment horizontal="left" vertical="center" wrapText="1"/>
    </xf>
    <xf numFmtId="167" fontId="31" fillId="4" borderId="40" xfId="0" applyNumberFormat="1" applyFont="1" applyFill="1" applyBorder="1" applyAlignment="1">
      <alignment horizontal="center" vertical="center" wrapText="1"/>
    </xf>
    <xf numFmtId="3" fontId="31" fillId="4" borderId="34" xfId="0" applyNumberFormat="1" applyFont="1" applyFill="1" applyBorder="1" applyAlignment="1">
      <alignment horizontal="right" vertical="center" wrapText="1"/>
    </xf>
    <xf numFmtId="164" fontId="31" fillId="4" borderId="36" xfId="8" applyFont="1" applyFill="1" applyBorder="1" applyAlignment="1">
      <alignment horizontal="right" vertical="center" wrapText="1"/>
    </xf>
    <xf numFmtId="164" fontId="31" fillId="4" borderId="35" xfId="8" applyFont="1" applyFill="1" applyBorder="1" applyAlignment="1">
      <alignment horizontal="right" vertical="center" wrapText="1"/>
    </xf>
    <xf numFmtId="1" fontId="31" fillId="4" borderId="35" xfId="8" applyNumberFormat="1" applyFont="1" applyFill="1" applyBorder="1" applyAlignment="1">
      <alignment horizontal="right" vertical="center" wrapText="1"/>
    </xf>
    <xf numFmtId="2" fontId="31" fillId="4" borderId="36" xfId="8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wrapText="1"/>
    </xf>
    <xf numFmtId="165" fontId="26" fillId="0" borderId="0" xfId="9" applyFont="1" applyAlignment="1">
      <alignment horizontal="center" vertical="center" wrapText="1"/>
    </xf>
    <xf numFmtId="4" fontId="17" fillId="0" borderId="0" xfId="0" applyNumberFormat="1" applyFont="1" applyAlignment="1">
      <alignment wrapText="1"/>
    </xf>
    <xf numFmtId="0" fontId="17" fillId="0" borderId="0" xfId="0" applyFont="1" applyAlignment="1">
      <alignment wrapText="1"/>
    </xf>
    <xf numFmtId="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4" fontId="19" fillId="0" borderId="0" xfId="0" applyNumberFormat="1" applyFont="1" applyAlignment="1">
      <alignment vertical="center" wrapText="1"/>
    </xf>
    <xf numFmtId="4" fontId="24" fillId="0" borderId="0" xfId="0" applyNumberFormat="1" applyFont="1" applyAlignment="1">
      <alignment wrapText="1"/>
    </xf>
    <xf numFmtId="0" fontId="25" fillId="0" borderId="0" xfId="0" applyFont="1" applyAlignment="1">
      <alignment vertical="center" wrapText="1"/>
    </xf>
    <xf numFmtId="4" fontId="25" fillId="0" borderId="0" xfId="0" applyNumberFormat="1" applyFont="1" applyAlignment="1">
      <alignment vertical="center" wrapText="1"/>
    </xf>
    <xf numFmtId="4" fontId="32" fillId="0" borderId="0" xfId="0" applyNumberFormat="1" applyFont="1" applyAlignment="1">
      <alignment wrapText="1"/>
    </xf>
    <xf numFmtId="0" fontId="2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3" fillId="0" borderId="13" xfId="0" applyFont="1" applyBorder="1" applyAlignment="1">
      <alignment horizontal="right" vertical="center" wrapText="1"/>
    </xf>
    <xf numFmtId="164" fontId="13" fillId="0" borderId="15" xfId="8" applyFont="1" applyFill="1" applyBorder="1" applyAlignment="1">
      <alignment horizontal="right" vertical="center" wrapText="1"/>
    </xf>
    <xf numFmtId="0" fontId="13" fillId="0" borderId="15" xfId="8" applyNumberFormat="1" applyFont="1" applyFill="1" applyBorder="1" applyAlignment="1">
      <alignment horizontal="right" vertical="center" wrapText="1"/>
    </xf>
    <xf numFmtId="164" fontId="13" fillId="0" borderId="14" xfId="8" applyFont="1" applyFill="1" applyBorder="1" applyAlignment="1">
      <alignment horizontal="right" vertical="center" wrapText="1"/>
    </xf>
    <xf numFmtId="0" fontId="13" fillId="0" borderId="14" xfId="8" applyNumberFormat="1" applyFont="1" applyFill="1" applyBorder="1" applyAlignment="1">
      <alignment horizontal="right" vertical="center" wrapText="1"/>
    </xf>
    <xf numFmtId="164" fontId="14" fillId="0" borderId="15" xfId="8" applyFont="1" applyFill="1" applyBorder="1" applyAlignment="1">
      <alignment horizontal="right" vertical="center" wrapText="1"/>
    </xf>
    <xf numFmtId="167" fontId="11" fillId="5" borderId="37" xfId="0" applyNumberFormat="1" applyFont="1" applyFill="1" applyBorder="1" applyAlignment="1">
      <alignment horizontal="left" vertical="center" wrapText="1"/>
    </xf>
    <xf numFmtId="0" fontId="15" fillId="2" borderId="27" xfId="0" applyFont="1" applyFill="1" applyBorder="1" applyAlignment="1">
      <alignment horizontal="left" vertical="center" wrapText="1"/>
    </xf>
    <xf numFmtId="0" fontId="15" fillId="2" borderId="38" xfId="0" applyFont="1" applyFill="1" applyBorder="1" applyAlignment="1">
      <alignment horizontal="left" vertical="center" wrapText="1"/>
    </xf>
    <xf numFmtId="0" fontId="15" fillId="2" borderId="25" xfId="0" applyFont="1" applyFill="1" applyBorder="1" applyAlignment="1">
      <alignment horizontal="left" vertical="center" wrapText="1"/>
    </xf>
    <xf numFmtId="167" fontId="15" fillId="2" borderId="39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0" fontId="25" fillId="0" borderId="15" xfId="0" applyNumberFormat="1" applyFont="1" applyBorder="1" applyAlignment="1">
      <alignment horizontal="right" vertical="center"/>
    </xf>
    <xf numFmtId="10" fontId="25" fillId="0" borderId="8" xfId="0" applyNumberFormat="1" applyFont="1" applyBorder="1" applyAlignment="1">
      <alignment horizontal="right" vertical="center"/>
    </xf>
    <xf numFmtId="10" fontId="25" fillId="0" borderId="19" xfId="0" applyNumberFormat="1" applyFont="1" applyBorder="1" applyAlignment="1">
      <alignment horizontal="right" vertical="center"/>
    </xf>
    <xf numFmtId="10" fontId="25" fillId="0" borderId="8" xfId="0" applyNumberFormat="1" applyFont="1" applyBorder="1" applyAlignment="1">
      <alignment horizontal="right" vertical="center" wrapText="1"/>
    </xf>
    <xf numFmtId="167" fontId="25" fillId="0" borderId="18" xfId="0" applyNumberFormat="1" applyFont="1" applyBorder="1" applyAlignment="1">
      <alignment horizontal="center" vertical="center" wrapText="1"/>
    </xf>
    <xf numFmtId="10" fontId="25" fillId="0" borderId="42" xfId="2" applyNumberFormat="1" applyFont="1" applyBorder="1" applyAlignment="1">
      <alignment horizontal="right" vertical="center" wrapText="1"/>
    </xf>
    <xf numFmtId="10" fontId="18" fillId="0" borderId="15" xfId="2" applyNumberFormat="1" applyFont="1" applyFill="1" applyBorder="1" applyAlignment="1">
      <alignment vertical="center"/>
    </xf>
    <xf numFmtId="10" fontId="25" fillId="0" borderId="15" xfId="2" applyNumberFormat="1" applyFont="1" applyBorder="1" applyAlignment="1">
      <alignment horizontal="right" vertical="center" wrapText="1"/>
    </xf>
    <xf numFmtId="10" fontId="25" fillId="0" borderId="43" xfId="2" applyNumberFormat="1" applyFont="1" applyBorder="1" applyAlignment="1">
      <alignment horizontal="right" vertical="center" wrapText="1"/>
    </xf>
    <xf numFmtId="10" fontId="18" fillId="0" borderId="8" xfId="2" applyNumberFormat="1" applyFont="1" applyFill="1" applyBorder="1" applyAlignment="1">
      <alignment vertical="center"/>
    </xf>
    <xf numFmtId="10" fontId="25" fillId="0" borderId="8" xfId="2" applyNumberFormat="1" applyFont="1" applyBorder="1" applyAlignment="1">
      <alignment horizontal="right" vertical="center" wrapText="1"/>
    </xf>
    <xf numFmtId="10" fontId="25" fillId="0" borderId="44" xfId="2" applyNumberFormat="1" applyFont="1" applyBorder="1" applyAlignment="1">
      <alignment horizontal="right" vertical="center" wrapText="1"/>
    </xf>
    <xf numFmtId="10" fontId="18" fillId="0" borderId="19" xfId="2" applyNumberFormat="1" applyFont="1" applyFill="1" applyBorder="1" applyAlignment="1">
      <alignment vertical="center"/>
    </xf>
    <xf numFmtId="10" fontId="25" fillId="0" borderId="19" xfId="2" applyNumberFormat="1" applyFont="1" applyBorder="1" applyAlignment="1">
      <alignment horizontal="right" vertical="center" wrapText="1"/>
    </xf>
    <xf numFmtId="167" fontId="25" fillId="0" borderId="46" xfId="0" applyNumberFormat="1" applyFont="1" applyBorder="1" applyAlignment="1">
      <alignment horizontal="center" vertical="center" wrapText="1"/>
    </xf>
    <xf numFmtId="167" fontId="11" fillId="5" borderId="9" xfId="0" applyNumberFormat="1" applyFont="1" applyFill="1" applyBorder="1" applyAlignment="1">
      <alignment horizontal="left" vertical="center" wrapText="1"/>
    </xf>
    <xf numFmtId="10" fontId="35" fillId="5" borderId="9" xfId="0" applyNumberFormat="1" applyFont="1" applyFill="1" applyBorder="1" applyAlignment="1">
      <alignment horizontal="right" vertical="center" wrapText="1"/>
    </xf>
    <xf numFmtId="10" fontId="35" fillId="5" borderId="9" xfId="2" applyNumberFormat="1" applyFont="1" applyFill="1" applyBorder="1" applyAlignment="1">
      <alignment horizontal="right" vertical="center" wrapText="1"/>
    </xf>
    <xf numFmtId="10" fontId="34" fillId="5" borderId="9" xfId="2" applyNumberFormat="1" applyFont="1" applyFill="1" applyBorder="1" applyAlignment="1">
      <alignment vertical="center"/>
    </xf>
    <xf numFmtId="167" fontId="11" fillId="5" borderId="9" xfId="0" applyNumberFormat="1" applyFont="1" applyFill="1" applyBorder="1" applyAlignment="1">
      <alignment horizontal="center" vertical="center" wrapText="1"/>
    </xf>
    <xf numFmtId="0" fontId="18" fillId="0" borderId="13" xfId="2" applyNumberFormat="1" applyFont="1" applyFill="1" applyBorder="1" applyAlignment="1">
      <alignment vertical="center"/>
    </xf>
    <xf numFmtId="0" fontId="18" fillId="0" borderId="7" xfId="2" applyNumberFormat="1" applyFont="1" applyFill="1" applyBorder="1" applyAlignment="1">
      <alignment vertical="center"/>
    </xf>
    <xf numFmtId="0" fontId="18" fillId="0" borderId="17" xfId="2" applyNumberFormat="1" applyFont="1" applyFill="1" applyBorder="1" applyAlignment="1">
      <alignment vertical="center"/>
    </xf>
    <xf numFmtId="0" fontId="34" fillId="5" borderId="9" xfId="2" applyNumberFormat="1" applyFont="1" applyFill="1" applyBorder="1" applyAlignment="1">
      <alignment vertical="center"/>
    </xf>
    <xf numFmtId="0" fontId="8" fillId="0" borderId="0" xfId="5" applyFont="1"/>
    <xf numFmtId="0" fontId="25" fillId="0" borderId="0" xfId="0" applyFont="1" applyAlignment="1">
      <alignment horizontal="center" vertical="center" wrapText="1"/>
    </xf>
    <xf numFmtId="0" fontId="25" fillId="0" borderId="13" xfId="2" applyNumberFormat="1" applyFont="1" applyBorder="1" applyAlignment="1">
      <alignment horizontal="right" vertical="center" wrapText="1"/>
    </xf>
    <xf numFmtId="0" fontId="25" fillId="0" borderId="7" xfId="2" applyNumberFormat="1" applyFont="1" applyBorder="1" applyAlignment="1">
      <alignment horizontal="right" vertical="center" wrapText="1"/>
    </xf>
    <xf numFmtId="0" fontId="25" fillId="0" borderId="17" xfId="2" applyNumberFormat="1" applyFont="1" applyBorder="1" applyAlignment="1">
      <alignment horizontal="right" vertical="center" wrapText="1"/>
    </xf>
    <xf numFmtId="0" fontId="35" fillId="5" borderId="9" xfId="2" applyNumberFormat="1" applyFont="1" applyFill="1" applyBorder="1" applyAlignment="1">
      <alignment horizontal="right" vertical="center" wrapText="1"/>
    </xf>
    <xf numFmtId="0" fontId="25" fillId="0" borderId="17" xfId="0" applyFont="1" applyBorder="1" applyAlignment="1">
      <alignment horizontal="center" vertical="center" wrapText="1"/>
    </xf>
    <xf numFmtId="10" fontId="8" fillId="2" borderId="0" xfId="5" applyNumberFormat="1" applyFont="1" applyFill="1"/>
    <xf numFmtId="10" fontId="13" fillId="0" borderId="9" xfId="0" applyNumberFormat="1" applyFont="1" applyBorder="1" applyAlignment="1">
      <alignment horizontal="center" vertical="center" wrapText="1"/>
    </xf>
    <xf numFmtId="10" fontId="34" fillId="5" borderId="22" xfId="0" applyNumberFormat="1" applyFont="1" applyFill="1" applyBorder="1" applyAlignment="1">
      <alignment horizontal="right" vertical="center" wrapText="1"/>
    </xf>
    <xf numFmtId="10" fontId="25" fillId="0" borderId="15" xfId="0" applyNumberFormat="1" applyFont="1" applyBorder="1" applyAlignment="1">
      <alignment horizontal="right" vertical="center" wrapText="1"/>
    </xf>
    <xf numFmtId="10" fontId="34" fillId="5" borderId="9" xfId="0" applyNumberFormat="1" applyFont="1" applyFill="1" applyBorder="1" applyAlignment="1">
      <alignment horizontal="right" vertical="center" wrapText="1"/>
    </xf>
    <xf numFmtId="10" fontId="25" fillId="0" borderId="19" xfId="0" applyNumberFormat="1" applyFont="1" applyBorder="1" applyAlignment="1">
      <alignment horizontal="right" vertical="center" wrapText="1"/>
    </xf>
    <xf numFmtId="10" fontId="34" fillId="5" borderId="9" xfId="0" applyNumberFormat="1" applyFont="1" applyFill="1" applyBorder="1" applyAlignment="1">
      <alignment horizontal="right" vertical="center"/>
    </xf>
    <xf numFmtId="10" fontId="0" fillId="0" borderId="0" xfId="0" applyNumberFormat="1"/>
    <xf numFmtId="167" fontId="5" fillId="2" borderId="0" xfId="1" applyNumberFormat="1" applyFont="1" applyFill="1" applyBorder="1" applyAlignment="1">
      <alignment horizontal="left" vertical="center"/>
    </xf>
    <xf numFmtId="167" fontId="34" fillId="5" borderId="9" xfId="0" applyNumberFormat="1" applyFont="1" applyFill="1" applyBorder="1" applyAlignment="1">
      <alignment horizontal="right" vertical="center" wrapText="1"/>
    </xf>
    <xf numFmtId="167" fontId="36" fillId="0" borderId="12" xfId="0" applyNumberFormat="1" applyFont="1" applyBorder="1" applyAlignment="1">
      <alignment horizontal="right" vertical="center"/>
    </xf>
    <xf numFmtId="167" fontId="36" fillId="0" borderId="11" xfId="0" applyNumberFormat="1" applyFont="1" applyBorder="1" applyAlignment="1">
      <alignment horizontal="right" vertical="center"/>
    </xf>
    <xf numFmtId="167" fontId="36" fillId="0" borderId="16" xfId="0" applyNumberFormat="1" applyFont="1" applyBorder="1" applyAlignment="1">
      <alignment horizontal="right" vertical="center"/>
    </xf>
    <xf numFmtId="167" fontId="18" fillId="0" borderId="12" xfId="0" applyNumberFormat="1" applyFont="1" applyBorder="1" applyAlignment="1">
      <alignment horizontal="right" vertical="center"/>
    </xf>
    <xf numFmtId="167" fontId="18" fillId="0" borderId="11" xfId="0" applyNumberFormat="1" applyFont="1" applyBorder="1" applyAlignment="1">
      <alignment horizontal="right" vertical="center"/>
    </xf>
    <xf numFmtId="167" fontId="18" fillId="0" borderId="16" xfId="0" applyNumberFormat="1" applyFont="1" applyBorder="1" applyAlignment="1">
      <alignment horizontal="right" vertical="center"/>
    </xf>
    <xf numFmtId="167" fontId="34" fillId="5" borderId="9" xfId="0" applyNumberFormat="1" applyFont="1" applyFill="1" applyBorder="1" applyAlignment="1">
      <alignment horizontal="right" vertical="center"/>
    </xf>
    <xf numFmtId="167" fontId="0" fillId="0" borderId="0" xfId="0" applyNumberFormat="1" applyAlignment="1">
      <alignment horizontal="center" vertical="center"/>
    </xf>
    <xf numFmtId="167" fontId="3" fillId="2" borderId="0" xfId="5" applyNumberFormat="1" applyFont="1" applyFill="1"/>
    <xf numFmtId="167" fontId="34" fillId="5" borderId="21" xfId="0" applyNumberFormat="1" applyFont="1" applyFill="1" applyBorder="1" applyAlignment="1">
      <alignment horizontal="right" vertical="center" wrapText="1"/>
    </xf>
    <xf numFmtId="167" fontId="25" fillId="0" borderId="14" xfId="0" applyNumberFormat="1" applyFont="1" applyBorder="1" applyAlignment="1">
      <alignment horizontal="right" vertical="center"/>
    </xf>
    <xf numFmtId="167" fontId="25" fillId="0" borderId="1" xfId="0" applyNumberFormat="1" applyFont="1" applyBorder="1" applyAlignment="1">
      <alignment horizontal="right" vertical="center"/>
    </xf>
    <xf numFmtId="167" fontId="25" fillId="0" borderId="18" xfId="0" applyNumberFormat="1" applyFont="1" applyBorder="1" applyAlignment="1">
      <alignment horizontal="right" vertical="center"/>
    </xf>
    <xf numFmtId="167" fontId="25" fillId="0" borderId="1" xfId="0" applyNumberFormat="1" applyFont="1" applyBorder="1" applyAlignment="1">
      <alignment horizontal="right" vertical="center" wrapText="1"/>
    </xf>
    <xf numFmtId="167" fontId="35" fillId="5" borderId="9" xfId="0" applyNumberFormat="1" applyFont="1" applyFill="1" applyBorder="1" applyAlignment="1">
      <alignment horizontal="right" vertical="center" wrapText="1"/>
    </xf>
    <xf numFmtId="167" fontId="9" fillId="2" borderId="0" xfId="3" applyNumberFormat="1" applyFont="1" applyFill="1" applyAlignment="1">
      <alignment horizontal="center" wrapText="1"/>
    </xf>
    <xf numFmtId="167" fontId="25" fillId="0" borderId="19" xfId="0" applyNumberFormat="1" applyFont="1" applyBorder="1" applyAlignment="1">
      <alignment horizontal="center" vertical="center" wrapText="1"/>
    </xf>
    <xf numFmtId="167" fontId="34" fillId="5" borderId="22" xfId="0" applyNumberFormat="1" applyFont="1" applyFill="1" applyBorder="1" applyAlignment="1">
      <alignment horizontal="right" vertical="center" wrapText="1"/>
    </xf>
    <xf numFmtId="167" fontId="25" fillId="0" borderId="15" xfId="0" applyNumberFormat="1" applyFont="1" applyBorder="1" applyAlignment="1">
      <alignment horizontal="right" vertical="center"/>
    </xf>
    <xf numFmtId="167" fontId="25" fillId="0" borderId="8" xfId="0" applyNumberFormat="1" applyFont="1" applyBorder="1" applyAlignment="1">
      <alignment horizontal="right" vertical="center"/>
    </xf>
    <xf numFmtId="167" fontId="25" fillId="0" borderId="19" xfId="0" applyNumberFormat="1" applyFont="1" applyBorder="1" applyAlignment="1">
      <alignment horizontal="right" vertical="center"/>
    </xf>
    <xf numFmtId="167" fontId="8" fillId="2" borderId="0" xfId="5" applyNumberFormat="1" applyFont="1" applyFill="1"/>
    <xf numFmtId="167" fontId="25" fillId="0" borderId="14" xfId="0" applyNumberFormat="1" applyFont="1" applyBorder="1" applyAlignment="1">
      <alignment horizontal="right" vertical="center" wrapText="1"/>
    </xf>
    <xf numFmtId="167" fontId="25" fillId="0" borderId="18" xfId="0" applyNumberFormat="1" applyFont="1" applyBorder="1" applyAlignment="1">
      <alignment horizontal="right" vertical="center" wrapText="1"/>
    </xf>
    <xf numFmtId="167" fontId="25" fillId="0" borderId="50" xfId="0" applyNumberFormat="1" applyFont="1" applyBorder="1" applyAlignment="1">
      <alignment horizontal="center" vertical="center" wrapText="1"/>
    </xf>
    <xf numFmtId="167" fontId="25" fillId="0" borderId="51" xfId="0" applyNumberFormat="1" applyFont="1" applyBorder="1" applyAlignment="1">
      <alignment horizontal="right" vertical="center" wrapText="1"/>
    </xf>
    <xf numFmtId="167" fontId="25" fillId="0" borderId="32" xfId="0" applyNumberFormat="1" applyFont="1" applyBorder="1" applyAlignment="1">
      <alignment horizontal="right" vertical="center" wrapText="1"/>
    </xf>
    <xf numFmtId="167" fontId="25" fillId="0" borderId="52" xfId="0" applyNumberFormat="1" applyFont="1" applyBorder="1" applyAlignment="1">
      <alignment horizontal="right" vertical="center" wrapText="1"/>
    </xf>
    <xf numFmtId="167" fontId="25" fillId="0" borderId="4" xfId="0" applyNumberFormat="1" applyFont="1" applyBorder="1" applyAlignment="1">
      <alignment horizontal="right" vertical="center" wrapText="1"/>
    </xf>
    <xf numFmtId="167" fontId="25" fillId="0" borderId="50" xfId="0" applyNumberFormat="1" applyFont="1" applyBorder="1" applyAlignment="1">
      <alignment horizontal="right" vertical="center" wrapText="1"/>
    </xf>
    <xf numFmtId="167" fontId="25" fillId="0" borderId="46" xfId="0" applyNumberFormat="1" applyFont="1" applyBorder="1" applyAlignment="1">
      <alignment horizontal="right" vertical="center" wrapText="1"/>
    </xf>
    <xf numFmtId="167" fontId="8" fillId="0" borderId="0" xfId="5" applyNumberFormat="1" applyFont="1"/>
    <xf numFmtId="167" fontId="25" fillId="0" borderId="31" xfId="0" applyNumberFormat="1" applyFont="1" applyBorder="1" applyAlignment="1">
      <alignment horizontal="center" vertical="center" wrapText="1"/>
    </xf>
    <xf numFmtId="167" fontId="25" fillId="0" borderId="49" xfId="0" applyNumberFormat="1" applyFont="1" applyBorder="1" applyAlignment="1">
      <alignment horizontal="center" vertical="center" wrapText="1"/>
    </xf>
    <xf numFmtId="167" fontId="13" fillId="0" borderId="9" xfId="0" applyNumberFormat="1" applyFont="1" applyBorder="1" applyAlignment="1">
      <alignment horizontal="center" vertical="center" wrapText="1"/>
    </xf>
    <xf numFmtId="167" fontId="25" fillId="0" borderId="14" xfId="2" applyNumberFormat="1" applyFont="1" applyBorder="1" applyAlignment="1">
      <alignment horizontal="right" vertical="center" wrapText="1"/>
    </xf>
    <xf numFmtId="167" fontId="25" fillId="0" borderId="1" xfId="2" applyNumberFormat="1" applyFont="1" applyBorder="1" applyAlignment="1">
      <alignment horizontal="right" vertical="center" wrapText="1"/>
    </xf>
    <xf numFmtId="167" fontId="25" fillId="0" borderId="18" xfId="2" applyNumberFormat="1" applyFont="1" applyBorder="1" applyAlignment="1">
      <alignment horizontal="right" vertical="center" wrapText="1"/>
    </xf>
    <xf numFmtId="167" fontId="35" fillId="5" borderId="9" xfId="2" applyNumberFormat="1" applyFont="1" applyFill="1" applyBorder="1" applyAlignment="1">
      <alignment horizontal="right" vertical="center" wrapText="1"/>
    </xf>
    <xf numFmtId="10" fontId="6" fillId="2" borderId="0" xfId="4" applyNumberFormat="1" applyFont="1" applyFill="1" applyAlignment="1">
      <alignment horizontal="right" vertical="center"/>
    </xf>
    <xf numFmtId="10" fontId="3" fillId="2" borderId="0" xfId="5" applyNumberFormat="1" applyFont="1" applyFill="1"/>
    <xf numFmtId="10" fontId="25" fillId="0" borderId="19" xfId="0" applyNumberFormat="1" applyFont="1" applyBorder="1" applyAlignment="1">
      <alignment horizontal="center" vertical="center" wrapText="1"/>
    </xf>
    <xf numFmtId="10" fontId="25" fillId="0" borderId="46" xfId="0" applyNumberFormat="1" applyFont="1" applyBorder="1" applyAlignment="1">
      <alignment horizontal="center" vertical="center" wrapText="1"/>
    </xf>
    <xf numFmtId="10" fontId="8" fillId="0" borderId="0" xfId="5" applyNumberFormat="1" applyFont="1"/>
    <xf numFmtId="10" fontId="25" fillId="0" borderId="3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34" fillId="5" borderId="20" xfId="0" applyFont="1" applyFill="1" applyBorder="1" applyAlignment="1">
      <alignment horizontal="right" vertical="center" wrapText="1"/>
    </xf>
    <xf numFmtId="0" fontId="25" fillId="0" borderId="13" xfId="0" applyFont="1" applyBorder="1" applyAlignment="1">
      <alignment horizontal="right" vertical="center" wrapText="1"/>
    </xf>
    <xf numFmtId="0" fontId="25" fillId="0" borderId="7" xfId="0" applyFont="1" applyBorder="1" applyAlignment="1">
      <alignment horizontal="right" vertical="center" wrapText="1"/>
    </xf>
    <xf numFmtId="0" fontId="25" fillId="0" borderId="17" xfId="0" applyFont="1" applyBorder="1" applyAlignment="1">
      <alignment horizontal="right" vertical="center" wrapText="1"/>
    </xf>
    <xf numFmtId="0" fontId="34" fillId="5" borderId="9" xfId="0" applyFont="1" applyFill="1" applyBorder="1" applyAlignment="1">
      <alignment horizontal="right" vertical="center" wrapText="1"/>
    </xf>
    <xf numFmtId="0" fontId="34" fillId="5" borderId="9" xfId="0" applyFont="1" applyFill="1" applyBorder="1" applyAlignment="1">
      <alignment horizontal="right" vertical="center"/>
    </xf>
    <xf numFmtId="0" fontId="35" fillId="5" borderId="9" xfId="0" applyFont="1" applyFill="1" applyBorder="1" applyAlignment="1">
      <alignment horizontal="right" vertical="center" wrapText="1"/>
    </xf>
    <xf numFmtId="0" fontId="25" fillId="0" borderId="31" xfId="0" applyFont="1" applyBorder="1" applyAlignment="1">
      <alignment horizontal="center" vertical="center" wrapText="1"/>
    </xf>
    <xf numFmtId="0" fontId="34" fillId="5" borderId="21" xfId="0" applyFont="1" applyFill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25" fillId="0" borderId="1" xfId="0" applyFont="1" applyBorder="1" applyAlignment="1">
      <alignment horizontal="right" vertical="center" wrapText="1"/>
    </xf>
    <xf numFmtId="0" fontId="25" fillId="0" borderId="18" xfId="0" applyFont="1" applyBorder="1" applyAlignment="1">
      <alignment horizontal="right" vertical="center" wrapText="1"/>
    </xf>
    <xf numFmtId="0" fontId="25" fillId="0" borderId="18" xfId="0" applyFont="1" applyBorder="1" applyAlignment="1">
      <alignment horizontal="center" vertical="center" wrapText="1"/>
    </xf>
    <xf numFmtId="0" fontId="9" fillId="2" borderId="0" xfId="3" applyFont="1" applyFill="1" applyAlignment="1">
      <alignment horizontal="center" wrapText="1"/>
    </xf>
    <xf numFmtId="0" fontId="25" fillId="0" borderId="13" xfId="0" applyFont="1" applyBorder="1" applyAlignment="1">
      <alignment horizontal="right" vertical="center"/>
    </xf>
    <xf numFmtId="0" fontId="25" fillId="0" borderId="7" xfId="0" applyFont="1" applyBorder="1" applyAlignment="1">
      <alignment horizontal="right" vertical="center"/>
    </xf>
    <xf numFmtId="0" fontId="25" fillId="0" borderId="17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6" fillId="2" borderId="0" xfId="4" applyFont="1" applyFill="1" applyAlignment="1">
      <alignment horizontal="center" vertical="center"/>
    </xf>
    <xf numFmtId="0" fontId="9" fillId="2" borderId="0" xfId="2" applyNumberFormat="1" applyFont="1" applyFill="1" applyAlignment="1">
      <alignment horizontal="center"/>
    </xf>
    <xf numFmtId="0" fontId="0" fillId="0" borderId="0" xfId="0" applyAlignment="1">
      <alignment horizontal="center"/>
    </xf>
    <xf numFmtId="3" fontId="25" fillId="0" borderId="1" xfId="0" applyNumberFormat="1" applyFont="1" applyBorder="1" applyAlignment="1">
      <alignment horizontal="right" vertical="center" wrapText="1"/>
    </xf>
    <xf numFmtId="0" fontId="17" fillId="0" borderId="0" xfId="3" applyFont="1" applyAlignment="1">
      <alignment horizontal="left" vertical="center" wrapText="1"/>
    </xf>
    <xf numFmtId="0" fontId="35" fillId="0" borderId="33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35" fillId="0" borderId="30" xfId="0" applyFont="1" applyBorder="1" applyAlignment="1">
      <alignment horizontal="center" vertical="center"/>
    </xf>
    <xf numFmtId="0" fontId="35" fillId="0" borderId="33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10" fontId="35" fillId="0" borderId="30" xfId="0" applyNumberFormat="1" applyFont="1" applyBorder="1" applyAlignment="1">
      <alignment horizontal="center" vertical="center" wrapText="1"/>
    </xf>
    <xf numFmtId="0" fontId="27" fillId="0" borderId="24" xfId="3" applyFont="1" applyBorder="1" applyAlignment="1">
      <alignment horizontal="left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167" fontId="10" fillId="0" borderId="10" xfId="0" applyNumberFormat="1" applyFont="1" applyBorder="1" applyAlignment="1">
      <alignment horizontal="center" vertical="center" wrapText="1"/>
    </xf>
    <xf numFmtId="167" fontId="10" fillId="0" borderId="16" xfId="0" applyNumberFormat="1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10" fontId="11" fillId="2" borderId="9" xfId="0" applyNumberFormat="1" applyFont="1" applyFill="1" applyBorder="1" applyAlignment="1">
      <alignment horizontal="center" vertical="center"/>
    </xf>
    <xf numFmtId="3" fontId="35" fillId="0" borderId="37" xfId="0" applyNumberFormat="1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10" fontId="0" fillId="0" borderId="48" xfId="0" applyNumberFormat="1" applyBorder="1" applyAlignment="1">
      <alignment horizontal="center" vertical="center" wrapText="1"/>
    </xf>
    <xf numFmtId="3" fontId="35" fillId="0" borderId="2" xfId="0" applyNumberFormat="1" applyFont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3" fontId="35" fillId="0" borderId="33" xfId="0" applyNumberFormat="1" applyFont="1" applyBorder="1" applyAlignment="1">
      <alignment horizontal="center" vertical="center" wrapText="1"/>
    </xf>
    <xf numFmtId="3" fontId="35" fillId="0" borderId="29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47" xfId="0" applyNumberFormat="1" applyBorder="1" applyAlignment="1">
      <alignment horizontal="center" vertical="center" wrapText="1"/>
    </xf>
    <xf numFmtId="0" fontId="28" fillId="3" borderId="0" xfId="3" applyFont="1" applyFill="1" applyAlignment="1">
      <alignment horizontal="center" wrapText="1"/>
    </xf>
    <xf numFmtId="4" fontId="29" fillId="0" borderId="0" xfId="3" applyNumberFormat="1" applyFont="1" applyAlignment="1">
      <alignment horizontal="center" wrapText="1"/>
    </xf>
    <xf numFmtId="4" fontId="9" fillId="3" borderId="0" xfId="3" applyNumberFormat="1" applyFont="1" applyFill="1" applyAlignment="1">
      <alignment horizontal="center" wrapText="1"/>
    </xf>
    <xf numFmtId="14" fontId="3" fillId="3" borderId="24" xfId="5" applyNumberFormat="1" applyFont="1" applyFill="1" applyBorder="1" applyAlignment="1">
      <alignment horizontal="left" vertical="center" wrapText="1"/>
    </xf>
    <xf numFmtId="0" fontId="3" fillId="3" borderId="24" xfId="5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" fontId="10" fillId="0" borderId="33" xfId="0" applyNumberFormat="1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</cellXfs>
  <cellStyles count="11">
    <cellStyle name="Dziesiętny" xfId="1" builtinId="3"/>
    <cellStyle name="Dziesiętny 2" xfId="6" xr:uid="{00000000-0005-0000-0000-000001000000}"/>
    <cellStyle name="Dziesiętny 3" xfId="10" xr:uid="{0D3BB0C1-8C28-498B-B459-434874E182A6}"/>
    <cellStyle name="Dziesiętny 4" xfId="9" xr:uid="{00000000-0005-0000-0000-000002000000}"/>
    <cellStyle name="Normalny" xfId="0" builtinId="0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8">
    <tabColor rgb="FF92D050"/>
    <pageSetUpPr fitToPage="1"/>
  </sheetPr>
  <dimension ref="A1:AD1174"/>
  <sheetViews>
    <sheetView tabSelected="1" zoomScale="40" zoomScaleNormal="40" workbookViewId="0">
      <pane xSplit="2" ySplit="5" topLeftCell="C12" activePane="bottomRight" state="frozen"/>
      <selection activeCell="Z49" sqref="Z49"/>
      <selection pane="topRight" activeCell="Z49" sqref="Z49"/>
      <selection pane="bottomLeft" activeCell="Z49" sqref="Z49"/>
      <selection pane="bottomRight" activeCell="F18" sqref="F18"/>
    </sheetView>
  </sheetViews>
  <sheetFormatPr defaultRowHeight="15" x14ac:dyDescent="0.25"/>
  <cols>
    <col min="1" max="1" width="113" customWidth="1"/>
    <col min="2" max="2" width="37.28515625" style="3" bestFit="1" customWidth="1"/>
    <col min="3" max="3" width="20.85546875" style="170" customWidth="1"/>
    <col min="4" max="4" width="42.7109375" style="3" bestFit="1" customWidth="1"/>
    <col min="5" max="5" width="21.85546875" style="101" customWidth="1"/>
    <col min="6" max="6" width="23.5703125" style="167" customWidth="1"/>
    <col min="7" max="7" width="30.140625" style="3" bestFit="1" customWidth="1"/>
    <col min="8" max="8" width="23.5703125" customWidth="1"/>
    <col min="9" max="9" width="30.85546875" style="3" bestFit="1" customWidth="1"/>
    <col min="10" max="10" width="23.5703125" style="101" customWidth="1"/>
    <col min="11" max="11" width="22" customWidth="1"/>
    <col min="12" max="13" width="30.85546875" style="3" bestFit="1" customWidth="1"/>
    <col min="14" max="14" width="28" style="3" bestFit="1" customWidth="1"/>
    <col min="15" max="15" width="22.85546875" style="101" customWidth="1"/>
    <col min="16" max="16" width="22.85546875" customWidth="1"/>
    <col min="17" max="17" width="21.85546875" customWidth="1"/>
    <col min="18" max="18" width="28" style="3" bestFit="1" customWidth="1"/>
    <col min="19" max="19" width="21.85546875" style="101" customWidth="1"/>
    <col min="20" max="20" width="21.85546875" customWidth="1"/>
    <col min="21" max="21" width="19.140625" customWidth="1"/>
    <col min="22" max="23" width="28" style="3" bestFit="1" customWidth="1"/>
    <col min="24" max="24" width="26.28515625" style="3" bestFit="1" customWidth="1"/>
    <col min="25" max="25" width="22.5703125" style="101" customWidth="1"/>
    <col min="26" max="26" width="19.42578125" customWidth="1"/>
    <col min="27" max="27" width="28" style="3" bestFit="1" customWidth="1"/>
    <col min="28" max="28" width="28.7109375" style="3" bestFit="1" customWidth="1"/>
    <col min="29" max="29" width="28" style="3" bestFit="1" customWidth="1"/>
    <col min="30" max="30" width="20.5703125" style="101" customWidth="1"/>
  </cols>
  <sheetData>
    <row r="1" spans="1:30" s="7" customFormat="1" ht="20.25" x14ac:dyDescent="0.2">
      <c r="A1" s="5"/>
      <c r="B1" s="102"/>
      <c r="C1" s="168"/>
      <c r="D1" s="6"/>
      <c r="E1" s="143"/>
      <c r="F1" s="191"/>
      <c r="G1" s="191"/>
      <c r="I1" s="125"/>
      <c r="J1" s="94"/>
      <c r="L1" s="125"/>
      <c r="M1" s="125"/>
      <c r="N1" s="125"/>
      <c r="O1" s="147"/>
      <c r="P1" s="87"/>
      <c r="Q1" s="87"/>
      <c r="R1" s="135"/>
      <c r="S1" s="147"/>
      <c r="T1" s="87"/>
      <c r="U1" s="87"/>
      <c r="V1" s="135"/>
      <c r="W1" s="135"/>
      <c r="X1" s="135"/>
      <c r="Y1" s="94"/>
      <c r="AA1" s="125"/>
      <c r="AB1" s="125"/>
      <c r="AC1" s="125"/>
      <c r="AD1" s="94"/>
    </row>
    <row r="2" spans="1:30" s="7" customFormat="1" ht="100.5" customHeight="1" x14ac:dyDescent="0.2">
      <c r="A2" s="172" t="s">
        <v>94</v>
      </c>
      <c r="B2" s="172"/>
      <c r="C2" s="194" t="s">
        <v>50</v>
      </c>
      <c r="D2" s="194"/>
      <c r="E2" s="194"/>
      <c r="F2" s="194"/>
      <c r="G2" s="194"/>
      <c r="H2" s="194"/>
      <c r="I2" s="125"/>
      <c r="J2" s="94"/>
      <c r="L2" s="125"/>
      <c r="M2" s="125"/>
      <c r="N2" s="125"/>
      <c r="O2" s="147"/>
      <c r="P2" s="87"/>
      <c r="Q2" s="87"/>
      <c r="R2" s="135"/>
      <c r="S2" s="147"/>
      <c r="T2" s="87"/>
      <c r="U2" s="87"/>
      <c r="V2" s="135"/>
      <c r="W2" s="135"/>
      <c r="X2" s="135"/>
      <c r="Y2" s="94"/>
      <c r="AA2" s="125"/>
      <c r="AB2" s="125"/>
      <c r="AC2" s="125"/>
      <c r="AD2" s="94"/>
    </row>
    <row r="3" spans="1:30" s="7" customFormat="1" ht="32.25" customHeight="1" thickBot="1" x14ac:dyDescent="0.35">
      <c r="A3" s="180"/>
      <c r="B3" s="180"/>
      <c r="C3" s="169"/>
      <c r="D3" s="112" t="s">
        <v>93</v>
      </c>
      <c r="E3" s="144"/>
      <c r="F3" s="163"/>
      <c r="G3" s="119"/>
      <c r="I3" s="125"/>
      <c r="J3" s="94"/>
      <c r="L3" s="125"/>
      <c r="M3" s="125"/>
      <c r="N3" s="125"/>
      <c r="O3" s="94"/>
      <c r="Q3" s="87"/>
      <c r="R3" s="135"/>
      <c r="S3" s="147"/>
      <c r="T3" s="87"/>
      <c r="V3" s="125"/>
      <c r="W3" s="125"/>
      <c r="X3" s="125"/>
      <c r="Y3" s="94"/>
      <c r="AA3" s="125"/>
      <c r="AB3" s="125"/>
      <c r="AC3" s="125"/>
      <c r="AD3" s="94"/>
    </row>
    <row r="4" spans="1:30" s="1" customFormat="1" ht="65.25" customHeight="1" thickBot="1" x14ac:dyDescent="0.3">
      <c r="A4" s="181" t="s">
        <v>91</v>
      </c>
      <c r="B4" s="183" t="s">
        <v>49</v>
      </c>
      <c r="C4" s="173" t="s">
        <v>96</v>
      </c>
      <c r="D4" s="174"/>
      <c r="E4" s="175"/>
      <c r="F4" s="176" t="s">
        <v>12</v>
      </c>
      <c r="G4" s="177"/>
      <c r="H4" s="176" t="s">
        <v>80</v>
      </c>
      <c r="I4" s="178"/>
      <c r="J4" s="179"/>
      <c r="K4" s="192" t="s">
        <v>86</v>
      </c>
      <c r="L4" s="193"/>
      <c r="M4" s="193"/>
      <c r="N4" s="193"/>
      <c r="O4" s="179"/>
      <c r="P4" s="190" t="s">
        <v>95</v>
      </c>
      <c r="Q4" s="195"/>
      <c r="R4" s="195"/>
      <c r="S4" s="196"/>
      <c r="T4" s="187" t="s">
        <v>84</v>
      </c>
      <c r="U4" s="188"/>
      <c r="V4" s="188"/>
      <c r="W4" s="188"/>
      <c r="X4" s="188"/>
      <c r="Y4" s="189"/>
      <c r="Z4" s="185" t="s">
        <v>97</v>
      </c>
      <c r="AA4" s="185"/>
      <c r="AB4" s="185"/>
      <c r="AC4" s="185"/>
      <c r="AD4" s="186"/>
    </row>
    <row r="5" spans="1:30" s="4" customFormat="1" ht="84.75" thickBot="1" x14ac:dyDescent="0.3">
      <c r="A5" s="182"/>
      <c r="B5" s="184"/>
      <c r="C5" s="93" t="s">
        <v>0</v>
      </c>
      <c r="D5" s="67" t="s">
        <v>1</v>
      </c>
      <c r="E5" s="145" t="s">
        <v>3</v>
      </c>
      <c r="F5" s="93" t="s">
        <v>6</v>
      </c>
      <c r="G5" s="120" t="s">
        <v>11</v>
      </c>
      <c r="H5" s="93" t="s">
        <v>0</v>
      </c>
      <c r="I5" s="67" t="s">
        <v>81</v>
      </c>
      <c r="J5" s="146" t="s">
        <v>3</v>
      </c>
      <c r="K5" s="93" t="s">
        <v>82</v>
      </c>
      <c r="L5" s="128" t="s">
        <v>89</v>
      </c>
      <c r="M5" s="67" t="s">
        <v>1</v>
      </c>
      <c r="N5" s="77" t="s">
        <v>83</v>
      </c>
      <c r="O5" s="145" t="s">
        <v>3</v>
      </c>
      <c r="P5" s="93" t="s">
        <v>87</v>
      </c>
      <c r="Q5" s="162" t="s">
        <v>5</v>
      </c>
      <c r="R5" s="67" t="s">
        <v>1</v>
      </c>
      <c r="S5" s="145" t="s">
        <v>3</v>
      </c>
      <c r="T5" s="88" t="s">
        <v>87</v>
      </c>
      <c r="U5" s="157" t="s">
        <v>92</v>
      </c>
      <c r="V5" s="136" t="s">
        <v>1</v>
      </c>
      <c r="W5" s="137" t="s">
        <v>2</v>
      </c>
      <c r="X5" s="137" t="s">
        <v>90</v>
      </c>
      <c r="Y5" s="148" t="s">
        <v>3</v>
      </c>
      <c r="Z5" s="149" t="s">
        <v>87</v>
      </c>
      <c r="AA5" s="138" t="s">
        <v>88</v>
      </c>
      <c r="AB5" s="138" t="s">
        <v>85</v>
      </c>
      <c r="AC5" s="138" t="s">
        <v>2</v>
      </c>
      <c r="AD5" s="95" t="s">
        <v>3</v>
      </c>
    </row>
    <row r="6" spans="1:30" ht="60.75" customHeight="1" thickBot="1" x14ac:dyDescent="0.3">
      <c r="A6" s="57" t="s">
        <v>51</v>
      </c>
      <c r="B6" s="103">
        <f>SUM(B7:B17)</f>
        <v>1338062382.8307738</v>
      </c>
      <c r="C6" s="150">
        <f t="shared" ref="C6:AC6" si="0">SUM(C7:C17)</f>
        <v>2452</v>
      </c>
      <c r="D6" s="113">
        <f t="shared" si="0"/>
        <v>925136402.5</v>
      </c>
      <c r="E6" s="96">
        <f>D6/B6</f>
        <v>0.69140005306987473</v>
      </c>
      <c r="F6" s="150">
        <f t="shared" si="0"/>
        <v>325</v>
      </c>
      <c r="G6" s="121">
        <f t="shared" si="0"/>
        <v>255189355.77999997</v>
      </c>
      <c r="H6" s="150">
        <f t="shared" si="0"/>
        <v>1137</v>
      </c>
      <c r="I6" s="113">
        <f t="shared" si="0"/>
        <v>452539324.25</v>
      </c>
      <c r="J6" s="96">
        <f>I6/B6</f>
        <v>0.33820495221801117</v>
      </c>
      <c r="K6" s="150">
        <f t="shared" si="0"/>
        <v>1114</v>
      </c>
      <c r="L6" s="113">
        <f t="shared" si="0"/>
        <v>446534087.54000002</v>
      </c>
      <c r="M6" s="113">
        <f t="shared" si="0"/>
        <v>441651668.79999995</v>
      </c>
      <c r="N6" s="113">
        <f t="shared" si="0"/>
        <v>309156167.80000001</v>
      </c>
      <c r="O6" s="96">
        <f>M6/B6</f>
        <v>0.33006807041810104</v>
      </c>
      <c r="P6" s="150">
        <f t="shared" si="0"/>
        <v>933</v>
      </c>
      <c r="Q6" s="158">
        <f t="shared" si="0"/>
        <v>940</v>
      </c>
      <c r="R6" s="113">
        <f t="shared" si="0"/>
        <v>278733274.25</v>
      </c>
      <c r="S6" s="96">
        <f>R6/B6</f>
        <v>0.20831112048775957</v>
      </c>
      <c r="T6" s="150">
        <f t="shared" si="0"/>
        <v>916</v>
      </c>
      <c r="U6" s="158">
        <f t="shared" si="0"/>
        <v>926</v>
      </c>
      <c r="V6" s="113">
        <f t="shared" si="0"/>
        <v>260210852.84999999</v>
      </c>
      <c r="W6" s="113">
        <f t="shared" si="0"/>
        <v>182147596.81</v>
      </c>
      <c r="X6" s="113">
        <f t="shared" si="0"/>
        <v>31772533.600000001</v>
      </c>
      <c r="Y6" s="96">
        <f>V6/B6</f>
        <v>0.19446840161480658</v>
      </c>
      <c r="Z6" s="150">
        <f t="shared" si="0"/>
        <v>770</v>
      </c>
      <c r="AA6" s="113">
        <f t="shared" si="0"/>
        <v>202215250.53</v>
      </c>
      <c r="AB6" s="113">
        <f t="shared" si="0"/>
        <v>202153829.25</v>
      </c>
      <c r="AC6" s="113">
        <f t="shared" si="0"/>
        <v>141507680.37</v>
      </c>
      <c r="AD6" s="96">
        <f>AB6/B6</f>
        <v>0.15107952502358524</v>
      </c>
    </row>
    <row r="7" spans="1:30" ht="60.75" customHeight="1" x14ac:dyDescent="0.25">
      <c r="A7" s="61" t="s">
        <v>52</v>
      </c>
      <c r="B7" s="104">
        <v>26209722.152019579</v>
      </c>
      <c r="C7" s="164">
        <v>66</v>
      </c>
      <c r="D7" s="114">
        <v>6639601.6399999997</v>
      </c>
      <c r="E7" s="63">
        <f>D7/B7</f>
        <v>0.25332590713817954</v>
      </c>
      <c r="F7" s="164">
        <v>21</v>
      </c>
      <c r="G7" s="122">
        <v>1074319.04</v>
      </c>
      <c r="H7" s="151">
        <v>33</v>
      </c>
      <c r="I7" s="126">
        <v>4000920.79</v>
      </c>
      <c r="J7" s="68">
        <f>I7/B7</f>
        <v>0.15265025576365032</v>
      </c>
      <c r="K7" s="151">
        <v>32</v>
      </c>
      <c r="L7" s="129">
        <v>4981143.24</v>
      </c>
      <c r="M7" s="126">
        <v>3976822.15</v>
      </c>
      <c r="N7" s="130">
        <v>2783775.45</v>
      </c>
      <c r="O7" s="69">
        <f>M7/B7</f>
        <v>0.15173080152982726</v>
      </c>
      <c r="P7" s="83">
        <v>15</v>
      </c>
      <c r="Q7" s="159">
        <v>15</v>
      </c>
      <c r="R7" s="126">
        <v>450071.61</v>
      </c>
      <c r="S7" s="70">
        <f>R7/B7</f>
        <v>1.7171933658416134E-2</v>
      </c>
      <c r="T7" s="89">
        <v>9</v>
      </c>
      <c r="U7" s="159">
        <v>11</v>
      </c>
      <c r="V7" s="126">
        <v>1089754.68</v>
      </c>
      <c r="W7" s="126">
        <v>762828.26</v>
      </c>
      <c r="X7" s="130">
        <v>980610.89</v>
      </c>
      <c r="Y7" s="70">
        <f>V7/B7</f>
        <v>4.1578261443570068E-2</v>
      </c>
      <c r="Z7" s="151">
        <v>2</v>
      </c>
      <c r="AA7" s="126">
        <v>122842.54</v>
      </c>
      <c r="AB7" s="126">
        <v>61421.26</v>
      </c>
      <c r="AC7" s="139">
        <v>42994.87</v>
      </c>
      <c r="AD7" s="97">
        <f>AB7/B7</f>
        <v>2.343453304989241E-3</v>
      </c>
    </row>
    <row r="8" spans="1:30" ht="60.75" customHeight="1" x14ac:dyDescent="0.25">
      <c r="A8" s="58" t="s">
        <v>53</v>
      </c>
      <c r="B8" s="105">
        <v>55403400</v>
      </c>
      <c r="C8" s="165">
        <v>0</v>
      </c>
      <c r="D8" s="115">
        <v>0</v>
      </c>
      <c r="E8" s="64">
        <f>D8/B8</f>
        <v>0</v>
      </c>
      <c r="F8" s="165">
        <v>0</v>
      </c>
      <c r="G8" s="123">
        <v>0</v>
      </c>
      <c r="H8" s="152">
        <v>0</v>
      </c>
      <c r="I8" s="117">
        <v>0</v>
      </c>
      <c r="J8" s="71">
        <f>I8/B8</f>
        <v>0</v>
      </c>
      <c r="K8" s="152">
        <v>0</v>
      </c>
      <c r="L8" s="131">
        <v>0</v>
      </c>
      <c r="M8" s="117">
        <v>0</v>
      </c>
      <c r="N8" s="132">
        <v>0</v>
      </c>
      <c r="O8" s="72">
        <f>M8/B8</f>
        <v>0</v>
      </c>
      <c r="P8" s="84">
        <v>0</v>
      </c>
      <c r="Q8" s="160">
        <v>0</v>
      </c>
      <c r="R8" s="117">
        <v>0</v>
      </c>
      <c r="S8" s="73">
        <f>R8/B8</f>
        <v>0</v>
      </c>
      <c r="T8" s="90">
        <v>0</v>
      </c>
      <c r="U8" s="160">
        <v>0</v>
      </c>
      <c r="V8" s="117">
        <v>0</v>
      </c>
      <c r="W8" s="117">
        <v>0</v>
      </c>
      <c r="X8" s="132">
        <v>0</v>
      </c>
      <c r="Y8" s="73">
        <f>V8/B8</f>
        <v>0</v>
      </c>
      <c r="Z8" s="152">
        <v>0</v>
      </c>
      <c r="AA8" s="117">
        <v>0</v>
      </c>
      <c r="AB8" s="117">
        <v>0</v>
      </c>
      <c r="AC8" s="140">
        <v>0</v>
      </c>
      <c r="AD8" s="66">
        <f>AB8/B8</f>
        <v>0</v>
      </c>
    </row>
    <row r="9" spans="1:30" ht="60.75" customHeight="1" x14ac:dyDescent="0.25">
      <c r="A9" s="58" t="s">
        <v>54</v>
      </c>
      <c r="B9" s="105">
        <v>85236000</v>
      </c>
      <c r="C9" s="165">
        <v>365</v>
      </c>
      <c r="D9" s="115">
        <v>132238534.08</v>
      </c>
      <c r="E9" s="64">
        <f t="shared" ref="E9:E17" si="1">D9/B9</f>
        <v>1.5514399324229198</v>
      </c>
      <c r="F9" s="165">
        <v>62</v>
      </c>
      <c r="G9" s="123">
        <v>24574400.57</v>
      </c>
      <c r="H9" s="152">
        <v>2</v>
      </c>
      <c r="I9" s="117">
        <v>998555.18</v>
      </c>
      <c r="J9" s="71">
        <f t="shared" ref="J9:J17" si="2">I9/B9</f>
        <v>1.1715181144117509E-2</v>
      </c>
      <c r="K9" s="152">
        <v>1</v>
      </c>
      <c r="L9" s="131">
        <v>827442.68</v>
      </c>
      <c r="M9" s="117">
        <v>398555.18</v>
      </c>
      <c r="N9" s="132">
        <v>278988.62</v>
      </c>
      <c r="O9" s="72">
        <f>M9/B9</f>
        <v>4.6759019663053167E-3</v>
      </c>
      <c r="P9" s="84">
        <v>0</v>
      </c>
      <c r="Q9" s="160">
        <v>0</v>
      </c>
      <c r="R9" s="117">
        <v>0</v>
      </c>
      <c r="S9" s="73">
        <f>R9/B9</f>
        <v>0</v>
      </c>
      <c r="T9" s="90">
        <v>0</v>
      </c>
      <c r="U9" s="160">
        <v>0</v>
      </c>
      <c r="V9" s="117">
        <v>0</v>
      </c>
      <c r="W9" s="117">
        <v>0</v>
      </c>
      <c r="X9" s="132">
        <v>0</v>
      </c>
      <c r="Y9" s="73">
        <f>V9/B9</f>
        <v>0</v>
      </c>
      <c r="Z9" s="152">
        <v>0</v>
      </c>
      <c r="AA9" s="117">
        <v>0</v>
      </c>
      <c r="AB9" s="117">
        <v>0</v>
      </c>
      <c r="AC9" s="140">
        <v>0</v>
      </c>
      <c r="AD9" s="66">
        <f>AB9/B9</f>
        <v>0</v>
      </c>
    </row>
    <row r="10" spans="1:30" ht="60.75" customHeight="1" x14ac:dyDescent="0.25">
      <c r="A10" s="58" t="s">
        <v>55</v>
      </c>
      <c r="B10" s="105">
        <v>38356200</v>
      </c>
      <c r="C10" s="165">
        <v>360</v>
      </c>
      <c r="D10" s="115">
        <v>58898737.359999999</v>
      </c>
      <c r="E10" s="64">
        <f t="shared" si="1"/>
        <v>1.5355727981395446</v>
      </c>
      <c r="F10" s="165">
        <v>28</v>
      </c>
      <c r="G10" s="123">
        <v>5514306.9000000004</v>
      </c>
      <c r="H10" s="152">
        <v>57</v>
      </c>
      <c r="I10" s="117">
        <v>8076296.5300000003</v>
      </c>
      <c r="J10" s="71">
        <f t="shared" si="2"/>
        <v>0.21056039258320688</v>
      </c>
      <c r="K10" s="152">
        <v>49</v>
      </c>
      <c r="L10" s="131">
        <v>8143445.9699999997</v>
      </c>
      <c r="M10" s="117">
        <v>6957920.9800000004</v>
      </c>
      <c r="N10" s="132">
        <v>4870544.5599999996</v>
      </c>
      <c r="O10" s="72">
        <f>M10/B10</f>
        <v>0.18140277139028371</v>
      </c>
      <c r="P10" s="84">
        <v>9</v>
      </c>
      <c r="Q10" s="160">
        <v>9</v>
      </c>
      <c r="R10" s="117">
        <v>611086.29</v>
      </c>
      <c r="S10" s="73">
        <f>R10/B10</f>
        <v>1.5931877766827789E-2</v>
      </c>
      <c r="T10" s="90">
        <v>22</v>
      </c>
      <c r="U10" s="160">
        <v>25</v>
      </c>
      <c r="V10" s="117">
        <v>2386326.16</v>
      </c>
      <c r="W10" s="117">
        <v>1670428.26</v>
      </c>
      <c r="X10" s="132">
        <v>2386326.16</v>
      </c>
      <c r="Y10" s="73">
        <f>V10/B10</f>
        <v>6.2214874257616765E-2</v>
      </c>
      <c r="Z10" s="152">
        <v>0</v>
      </c>
      <c r="AA10" s="117">
        <v>0</v>
      </c>
      <c r="AB10" s="117">
        <v>0</v>
      </c>
      <c r="AC10" s="140">
        <v>0</v>
      </c>
      <c r="AD10" s="66">
        <f>AB10/B10</f>
        <v>0</v>
      </c>
    </row>
    <row r="11" spans="1:30" ht="60.75" customHeight="1" x14ac:dyDescent="0.25">
      <c r="A11" s="58" t="s">
        <v>56</v>
      </c>
      <c r="B11" s="105">
        <v>87012573.947999999</v>
      </c>
      <c r="C11" s="165">
        <v>24</v>
      </c>
      <c r="D11" s="115">
        <v>149455939.03</v>
      </c>
      <c r="E11" s="64">
        <f t="shared" si="1"/>
        <v>1.717636109918057</v>
      </c>
      <c r="F11" s="165">
        <v>10</v>
      </c>
      <c r="G11" s="123">
        <v>120536071.78</v>
      </c>
      <c r="H11" s="152">
        <v>11</v>
      </c>
      <c r="I11" s="117">
        <v>27547033.68</v>
      </c>
      <c r="J11" s="71">
        <f t="shared" si="2"/>
        <v>0.31658681533156935</v>
      </c>
      <c r="K11" s="152">
        <v>11</v>
      </c>
      <c r="L11" s="131">
        <v>29556648.09</v>
      </c>
      <c r="M11" s="117">
        <v>27546557.210000001</v>
      </c>
      <c r="N11" s="132">
        <v>19282589.989999998</v>
      </c>
      <c r="O11" s="72">
        <f>M11/B11</f>
        <v>0.31658133945632078</v>
      </c>
      <c r="P11" s="84">
        <v>2</v>
      </c>
      <c r="Q11" s="160">
        <v>2</v>
      </c>
      <c r="R11" s="117">
        <v>244266.84</v>
      </c>
      <c r="S11" s="73">
        <f>R11/B11</f>
        <v>2.8072590996558438E-3</v>
      </c>
      <c r="T11" s="90">
        <v>4</v>
      </c>
      <c r="U11" s="160">
        <v>4</v>
      </c>
      <c r="V11" s="117">
        <v>1616500</v>
      </c>
      <c r="W11" s="117">
        <v>1131550</v>
      </c>
      <c r="X11" s="132">
        <v>1616500</v>
      </c>
      <c r="Y11" s="73">
        <f>V11/B11</f>
        <v>1.8577774758922135E-2</v>
      </c>
      <c r="Z11" s="152">
        <v>0</v>
      </c>
      <c r="AA11" s="117">
        <v>0</v>
      </c>
      <c r="AB11" s="117">
        <v>0</v>
      </c>
      <c r="AC11" s="140">
        <v>0</v>
      </c>
      <c r="AD11" s="66">
        <f>AB11/B11</f>
        <v>0</v>
      </c>
    </row>
    <row r="12" spans="1:30" ht="60.75" customHeight="1" x14ac:dyDescent="0.25">
      <c r="A12" s="58" t="s">
        <v>57</v>
      </c>
      <c r="B12" s="105">
        <v>17047200</v>
      </c>
      <c r="C12" s="165">
        <v>0</v>
      </c>
      <c r="D12" s="115">
        <v>0</v>
      </c>
      <c r="E12" s="64">
        <f t="shared" si="1"/>
        <v>0</v>
      </c>
      <c r="F12" s="165">
        <v>0</v>
      </c>
      <c r="G12" s="123">
        <v>0</v>
      </c>
      <c r="H12" s="152">
        <v>0</v>
      </c>
      <c r="I12" s="117">
        <v>0</v>
      </c>
      <c r="J12" s="71">
        <f t="shared" si="2"/>
        <v>0</v>
      </c>
      <c r="K12" s="152">
        <v>0</v>
      </c>
      <c r="L12" s="131">
        <v>0</v>
      </c>
      <c r="M12" s="117">
        <v>0</v>
      </c>
      <c r="N12" s="132">
        <v>0</v>
      </c>
      <c r="O12" s="72">
        <f>M12/B12</f>
        <v>0</v>
      </c>
      <c r="P12" s="84">
        <v>0</v>
      </c>
      <c r="Q12" s="160">
        <v>0</v>
      </c>
      <c r="R12" s="117">
        <v>0</v>
      </c>
      <c r="S12" s="73">
        <f>R12/B12</f>
        <v>0</v>
      </c>
      <c r="T12" s="90">
        <v>0</v>
      </c>
      <c r="U12" s="160">
        <v>0</v>
      </c>
      <c r="V12" s="117">
        <v>0</v>
      </c>
      <c r="W12" s="117">
        <v>0</v>
      </c>
      <c r="X12" s="132">
        <v>0</v>
      </c>
      <c r="Y12" s="73">
        <f>V12/B12</f>
        <v>0</v>
      </c>
      <c r="Z12" s="152">
        <v>0</v>
      </c>
      <c r="AA12" s="117">
        <v>0</v>
      </c>
      <c r="AB12" s="117">
        <v>0</v>
      </c>
      <c r="AC12" s="140">
        <v>0</v>
      </c>
      <c r="AD12" s="66">
        <f>AB12/B12</f>
        <v>0</v>
      </c>
    </row>
    <row r="13" spans="1:30" ht="60.75" customHeight="1" x14ac:dyDescent="0.25">
      <c r="A13" s="58" t="s">
        <v>58</v>
      </c>
      <c r="B13" s="105">
        <v>320268102.19301403</v>
      </c>
      <c r="C13" s="165">
        <v>622</v>
      </c>
      <c r="D13" s="115">
        <v>361284659</v>
      </c>
      <c r="E13" s="64">
        <f t="shared" si="1"/>
        <v>1.1280694409656407</v>
      </c>
      <c r="F13" s="165">
        <v>150</v>
      </c>
      <c r="G13" s="123">
        <v>99190590</v>
      </c>
      <c r="H13" s="152">
        <v>472</v>
      </c>
      <c r="I13" s="117">
        <v>262094069</v>
      </c>
      <c r="J13" s="71">
        <f t="shared" si="2"/>
        <v>0.81835832917898699</v>
      </c>
      <c r="K13" s="152">
        <v>463</v>
      </c>
      <c r="L13" s="131">
        <v>254352836</v>
      </c>
      <c r="M13" s="117">
        <v>254352836</v>
      </c>
      <c r="N13" s="132">
        <v>178046985.19999999</v>
      </c>
      <c r="O13" s="72">
        <f>M13/B13</f>
        <v>0.79418722707112033</v>
      </c>
      <c r="P13" s="84">
        <v>378</v>
      </c>
      <c r="Q13" s="160">
        <v>378</v>
      </c>
      <c r="R13" s="117">
        <v>205135696</v>
      </c>
      <c r="S13" s="73">
        <f>R13/B13</f>
        <v>0.64051241630167755</v>
      </c>
      <c r="T13" s="90">
        <v>350</v>
      </c>
      <c r="U13" s="160">
        <v>350</v>
      </c>
      <c r="V13" s="117">
        <v>186350926</v>
      </c>
      <c r="W13" s="117">
        <v>130445648.2</v>
      </c>
      <c r="X13" s="132">
        <v>0</v>
      </c>
      <c r="Y13" s="73">
        <f>V13/B13</f>
        <v>0.58185915089256379</v>
      </c>
      <c r="Z13" s="152">
        <v>327</v>
      </c>
      <c r="AA13" s="117">
        <v>168902690</v>
      </c>
      <c r="AB13" s="117">
        <v>168902690</v>
      </c>
      <c r="AC13" s="140">
        <v>118231883</v>
      </c>
      <c r="AD13" s="66">
        <f>AB13/B13</f>
        <v>0.52737905786886152</v>
      </c>
    </row>
    <row r="14" spans="1:30" ht="60.75" customHeight="1" x14ac:dyDescent="0.25">
      <c r="A14" s="58" t="s">
        <v>59</v>
      </c>
      <c r="B14" s="105">
        <v>82913298.12024346</v>
      </c>
      <c r="C14" s="165">
        <v>940</v>
      </c>
      <c r="D14" s="115">
        <v>62700500</v>
      </c>
      <c r="E14" s="64">
        <f t="shared" si="1"/>
        <v>0.75621765653405526</v>
      </c>
      <c r="F14" s="165">
        <v>49</v>
      </c>
      <c r="G14" s="123">
        <v>2958300</v>
      </c>
      <c r="H14" s="152">
        <v>507</v>
      </c>
      <c r="I14" s="117">
        <v>34098200</v>
      </c>
      <c r="J14" s="71">
        <f t="shared" si="2"/>
        <v>0.41125128022949614</v>
      </c>
      <c r="K14" s="152">
        <v>504</v>
      </c>
      <c r="L14" s="131">
        <v>33957200</v>
      </c>
      <c r="M14" s="117">
        <v>33957200</v>
      </c>
      <c r="N14" s="132">
        <v>23770040</v>
      </c>
      <c r="O14" s="72">
        <f>M14/B14</f>
        <v>0.40955070863004639</v>
      </c>
      <c r="P14" s="84">
        <v>504</v>
      </c>
      <c r="Q14" s="160">
        <v>504</v>
      </c>
      <c r="R14" s="117">
        <v>33898500</v>
      </c>
      <c r="S14" s="73">
        <f>R14/B14</f>
        <v>0.40884274016984989</v>
      </c>
      <c r="T14" s="90">
        <v>499</v>
      </c>
      <c r="U14" s="160">
        <v>499</v>
      </c>
      <c r="V14" s="117">
        <v>33618000</v>
      </c>
      <c r="W14" s="117">
        <v>23532600</v>
      </c>
      <c r="X14" s="132">
        <v>0</v>
      </c>
      <c r="Y14" s="73">
        <f>V14/B14</f>
        <v>0.40545968815817851</v>
      </c>
      <c r="Z14" s="152">
        <v>417</v>
      </c>
      <c r="AA14" s="117">
        <v>27043400</v>
      </c>
      <c r="AB14" s="117">
        <v>27043400</v>
      </c>
      <c r="AC14" s="140">
        <v>18930380</v>
      </c>
      <c r="AD14" s="66">
        <f>AB14/B14</f>
        <v>0.32616480845787627</v>
      </c>
    </row>
    <row r="15" spans="1:30" ht="60.75" customHeight="1" x14ac:dyDescent="0.25">
      <c r="A15" s="58" t="s">
        <v>60</v>
      </c>
      <c r="B15" s="105">
        <v>340077291.83251667</v>
      </c>
      <c r="C15" s="165">
        <v>34</v>
      </c>
      <c r="D15" s="115">
        <v>34704013.600000001</v>
      </c>
      <c r="E15" s="64">
        <f t="shared" si="1"/>
        <v>0.10204742990335046</v>
      </c>
      <c r="F15" s="165">
        <v>3</v>
      </c>
      <c r="G15" s="123">
        <v>1295995.32</v>
      </c>
      <c r="H15" s="152">
        <v>26</v>
      </c>
      <c r="I15" s="117">
        <v>28541153.510000002</v>
      </c>
      <c r="J15" s="71">
        <f t="shared" si="2"/>
        <v>8.3925490456022933E-2</v>
      </c>
      <c r="K15" s="152">
        <v>25</v>
      </c>
      <c r="L15" s="131">
        <v>28355773.420000002</v>
      </c>
      <c r="M15" s="117">
        <v>28112019.140000001</v>
      </c>
      <c r="N15" s="132">
        <v>19678413.370000001</v>
      </c>
      <c r="O15" s="72">
        <f>M15/B15</f>
        <v>8.2663617404495154E-2</v>
      </c>
      <c r="P15" s="84">
        <v>8</v>
      </c>
      <c r="Q15" s="160">
        <v>14</v>
      </c>
      <c r="R15" s="117">
        <v>11815539.15</v>
      </c>
      <c r="S15" s="73">
        <f>R15/B15</f>
        <v>3.4743687490369067E-2</v>
      </c>
      <c r="T15" s="90">
        <v>8</v>
      </c>
      <c r="U15" s="160">
        <v>12</v>
      </c>
      <c r="V15" s="117">
        <v>8362613.1299999999</v>
      </c>
      <c r="W15" s="117">
        <v>5853829.1600000001</v>
      </c>
      <c r="X15" s="132">
        <v>413816.55</v>
      </c>
      <c r="Y15" s="73">
        <f>V15/B15</f>
        <v>2.4590330877247959E-2</v>
      </c>
      <c r="Z15" s="152">
        <v>10</v>
      </c>
      <c r="AA15" s="117">
        <v>5792211.8300000001</v>
      </c>
      <c r="AB15" s="117">
        <v>5792211.8300000001</v>
      </c>
      <c r="AC15" s="140">
        <v>4054548.26</v>
      </c>
      <c r="AD15" s="66">
        <f>AB15/B15</f>
        <v>1.7032045270616258E-2</v>
      </c>
    </row>
    <row r="16" spans="1:30" ht="60.75" customHeight="1" x14ac:dyDescent="0.25">
      <c r="A16" s="58" t="s">
        <v>61</v>
      </c>
      <c r="B16" s="105">
        <v>127854000</v>
      </c>
      <c r="C16" s="165">
        <v>3</v>
      </c>
      <c r="D16" s="115">
        <v>65985927.68</v>
      </c>
      <c r="E16" s="64">
        <f t="shared" si="1"/>
        <v>0.51610374082938348</v>
      </c>
      <c r="F16" s="165">
        <v>0</v>
      </c>
      <c r="G16" s="123">
        <v>0</v>
      </c>
      <c r="H16" s="152">
        <v>3</v>
      </c>
      <c r="I16" s="117">
        <v>65985927.68</v>
      </c>
      <c r="J16" s="71">
        <f t="shared" si="2"/>
        <v>0.51610374082938348</v>
      </c>
      <c r="K16" s="152">
        <v>3</v>
      </c>
      <c r="L16" s="131">
        <v>65152590.259999998</v>
      </c>
      <c r="M16" s="117">
        <v>65152590.259999998</v>
      </c>
      <c r="N16" s="132">
        <v>45606813.18</v>
      </c>
      <c r="O16" s="72">
        <f>M16/B16</f>
        <v>0.50958585777527488</v>
      </c>
      <c r="P16" s="84">
        <v>1</v>
      </c>
      <c r="Q16" s="160">
        <v>2</v>
      </c>
      <c r="R16" s="117">
        <v>26166661.48</v>
      </c>
      <c r="S16" s="73">
        <f>R16/B16</f>
        <v>0.20466048367669373</v>
      </c>
      <c r="T16" s="90">
        <v>3</v>
      </c>
      <c r="U16" s="160">
        <v>4</v>
      </c>
      <c r="V16" s="117">
        <v>20335980</v>
      </c>
      <c r="W16" s="117">
        <v>14235186</v>
      </c>
      <c r="X16" s="132">
        <v>20335980</v>
      </c>
      <c r="Y16" s="73">
        <f>V16/B16</f>
        <v>0.15905626730489464</v>
      </c>
      <c r="Z16" s="152">
        <v>0</v>
      </c>
      <c r="AA16" s="117">
        <v>0</v>
      </c>
      <c r="AB16" s="117">
        <v>0</v>
      </c>
      <c r="AC16" s="140">
        <v>0</v>
      </c>
      <c r="AD16" s="66">
        <f>AB16/B16</f>
        <v>0</v>
      </c>
    </row>
    <row r="17" spans="1:30" ht="60.75" customHeight="1" thickBot="1" x14ac:dyDescent="0.3">
      <c r="A17" s="60" t="s">
        <v>62</v>
      </c>
      <c r="B17" s="106">
        <v>157684594.58498007</v>
      </c>
      <c r="C17" s="166">
        <v>38</v>
      </c>
      <c r="D17" s="116">
        <v>53228490.109999999</v>
      </c>
      <c r="E17" s="64">
        <f t="shared" si="1"/>
        <v>0.33756303366283424</v>
      </c>
      <c r="F17" s="166">
        <v>2</v>
      </c>
      <c r="G17" s="124">
        <v>45372.17</v>
      </c>
      <c r="H17" s="153">
        <v>26</v>
      </c>
      <c r="I17" s="127">
        <v>21197167.879999999</v>
      </c>
      <c r="J17" s="71">
        <f t="shared" si="2"/>
        <v>0.13442763978174374</v>
      </c>
      <c r="K17" s="153">
        <v>26</v>
      </c>
      <c r="L17" s="133">
        <v>21207007.879999999</v>
      </c>
      <c r="M17" s="127">
        <v>21197167.879999999</v>
      </c>
      <c r="N17" s="134">
        <v>14838017.43</v>
      </c>
      <c r="O17" s="72">
        <f>M17/B17</f>
        <v>0.13442763978174374</v>
      </c>
      <c r="P17" s="85">
        <v>16</v>
      </c>
      <c r="Q17" s="161">
        <v>16</v>
      </c>
      <c r="R17" s="127">
        <v>411452.88</v>
      </c>
      <c r="S17" s="73">
        <f>R17/B17</f>
        <v>2.6093410144657982E-3</v>
      </c>
      <c r="T17" s="91">
        <v>21</v>
      </c>
      <c r="U17" s="161">
        <v>21</v>
      </c>
      <c r="V17" s="127">
        <v>6450752.8799999999</v>
      </c>
      <c r="W17" s="127">
        <v>4515526.93</v>
      </c>
      <c r="X17" s="134">
        <v>6039300</v>
      </c>
      <c r="Y17" s="73">
        <f>V17/B17</f>
        <v>4.0909214352728235E-2</v>
      </c>
      <c r="Z17" s="153">
        <v>14</v>
      </c>
      <c r="AA17" s="127">
        <v>354106.16</v>
      </c>
      <c r="AB17" s="127">
        <v>354106.16</v>
      </c>
      <c r="AC17" s="141">
        <v>247874.24</v>
      </c>
      <c r="AD17" s="66">
        <f>AB17/B17</f>
        <v>2.2456610991834305E-3</v>
      </c>
    </row>
    <row r="18" spans="1:30" ht="60.75" customHeight="1" thickBot="1" x14ac:dyDescent="0.3">
      <c r="A18" s="57" t="s">
        <v>63</v>
      </c>
      <c r="B18" s="103">
        <f>SUM(B19:B26)</f>
        <v>1299271019.6991491</v>
      </c>
      <c r="C18" s="154">
        <f t="shared" ref="C18:X18" si="3">SUM(C19:C26)</f>
        <v>1286</v>
      </c>
      <c r="D18" s="103">
        <f t="shared" si="3"/>
        <v>1050810511.6799999</v>
      </c>
      <c r="E18" s="98">
        <f>D18/B18</f>
        <v>0.808769298897561</v>
      </c>
      <c r="F18" s="154">
        <f t="shared" si="3"/>
        <v>188</v>
      </c>
      <c r="G18" s="103">
        <f t="shared" si="3"/>
        <v>168893756.59</v>
      </c>
      <c r="H18" s="154">
        <f t="shared" si="3"/>
        <v>846</v>
      </c>
      <c r="I18" s="103">
        <f t="shared" si="3"/>
        <v>638194919.67000008</v>
      </c>
      <c r="J18" s="98">
        <f>I18/B18</f>
        <v>0.49119460835644313</v>
      </c>
      <c r="K18" s="154">
        <f t="shared" si="3"/>
        <v>827</v>
      </c>
      <c r="L18" s="103">
        <f t="shared" si="3"/>
        <v>787480518.85000014</v>
      </c>
      <c r="M18" s="103">
        <f t="shared" si="3"/>
        <v>624542430.92999995</v>
      </c>
      <c r="N18" s="103">
        <f t="shared" si="3"/>
        <v>437179405.12</v>
      </c>
      <c r="O18" s="98">
        <f>M18/B18</f>
        <v>0.4806868016455989</v>
      </c>
      <c r="P18" s="154">
        <f>SUM(P19:P26)</f>
        <v>671</v>
      </c>
      <c r="Q18" s="154">
        <f t="shared" si="3"/>
        <v>1172</v>
      </c>
      <c r="R18" s="103">
        <f t="shared" si="3"/>
        <v>178666912.91999999</v>
      </c>
      <c r="S18" s="98">
        <f>R18/B18</f>
        <v>0.13751319794800854</v>
      </c>
      <c r="T18" s="154">
        <f t="shared" si="3"/>
        <v>600</v>
      </c>
      <c r="U18" s="154">
        <f t="shared" si="3"/>
        <v>937</v>
      </c>
      <c r="V18" s="103">
        <f t="shared" si="3"/>
        <v>157345704.70999998</v>
      </c>
      <c r="W18" s="103">
        <f t="shared" si="3"/>
        <v>110141989.33999999</v>
      </c>
      <c r="X18" s="103">
        <f t="shared" si="3"/>
        <v>58419446.460000001</v>
      </c>
      <c r="Y18" s="98">
        <f>V18/B18</f>
        <v>0.12110306650758203</v>
      </c>
      <c r="Z18" s="154">
        <f>SUM(Z19:Z26)</f>
        <v>544</v>
      </c>
      <c r="AA18" s="103">
        <f>SUM(AA19:AA26)</f>
        <v>71076986.810000002</v>
      </c>
      <c r="AB18" s="103">
        <f t="shared" ref="AB18:AC18" si="4">SUM(AB19:AB26)</f>
        <v>64255403.349999994</v>
      </c>
      <c r="AC18" s="103">
        <f t="shared" si="4"/>
        <v>44978780.040000007</v>
      </c>
      <c r="AD18" s="98">
        <f>AB18/B18</f>
        <v>4.9454965419669379E-2</v>
      </c>
    </row>
    <row r="19" spans="1:30" ht="60.75" customHeight="1" x14ac:dyDescent="0.25">
      <c r="A19" s="59" t="s">
        <v>64</v>
      </c>
      <c r="B19" s="107">
        <v>51141600</v>
      </c>
      <c r="C19" s="164">
        <v>25</v>
      </c>
      <c r="D19" s="114">
        <v>40853200.439999998</v>
      </c>
      <c r="E19" s="63">
        <f>D19/B19</f>
        <v>0.79882523112299963</v>
      </c>
      <c r="F19" s="164">
        <v>11</v>
      </c>
      <c r="G19" s="122">
        <v>5602116.7800000003</v>
      </c>
      <c r="H19" s="151">
        <v>12</v>
      </c>
      <c r="I19" s="126">
        <v>35191244.159999996</v>
      </c>
      <c r="J19" s="68">
        <f>I19/B19</f>
        <v>0.68811386737998026</v>
      </c>
      <c r="K19" s="151">
        <v>12</v>
      </c>
      <c r="L19" s="129">
        <v>36743125.850000001</v>
      </c>
      <c r="M19" s="126">
        <v>35191242.710000001</v>
      </c>
      <c r="N19" s="130">
        <v>24633870.510000002</v>
      </c>
      <c r="O19" s="69">
        <f>M19/B19</f>
        <v>0.68811383902732803</v>
      </c>
      <c r="P19" s="84">
        <v>4</v>
      </c>
      <c r="Q19" s="160">
        <v>5</v>
      </c>
      <c r="R19" s="117">
        <v>2670334.02</v>
      </c>
      <c r="S19" s="73">
        <f>R19/B19</f>
        <v>5.2214518513304241E-2</v>
      </c>
      <c r="T19" s="89">
        <v>7</v>
      </c>
      <c r="U19" s="159">
        <v>22</v>
      </c>
      <c r="V19" s="126">
        <v>8218509.6399999997</v>
      </c>
      <c r="W19" s="126">
        <v>5752956.71</v>
      </c>
      <c r="X19" s="130">
        <v>8178619.4400000004</v>
      </c>
      <c r="Y19" s="70">
        <f>V19/B19</f>
        <v>0.16070106605972437</v>
      </c>
      <c r="Z19" s="151">
        <v>0</v>
      </c>
      <c r="AA19" s="126">
        <v>0</v>
      </c>
      <c r="AB19" s="126">
        <v>0</v>
      </c>
      <c r="AC19" s="139">
        <v>0</v>
      </c>
      <c r="AD19" s="97">
        <f>AB19/B19</f>
        <v>0</v>
      </c>
    </row>
    <row r="20" spans="1:30" ht="60.75" customHeight="1" x14ac:dyDescent="0.25">
      <c r="A20" s="58" t="s">
        <v>65</v>
      </c>
      <c r="B20" s="108">
        <v>454687929.33034223</v>
      </c>
      <c r="C20" s="165">
        <v>393</v>
      </c>
      <c r="D20" s="115">
        <v>366857161.70999998</v>
      </c>
      <c r="E20" s="64">
        <f>D20/B20</f>
        <v>0.80683285841852426</v>
      </c>
      <c r="F20" s="165">
        <v>95</v>
      </c>
      <c r="G20" s="123">
        <v>100178322.02</v>
      </c>
      <c r="H20" s="152">
        <v>151</v>
      </c>
      <c r="I20" s="117">
        <v>150118420.25</v>
      </c>
      <c r="J20" s="71">
        <f>I20/B20</f>
        <v>0.33015703863327145</v>
      </c>
      <c r="K20" s="152">
        <v>140</v>
      </c>
      <c r="L20" s="131">
        <v>293072659.94</v>
      </c>
      <c r="M20" s="117">
        <v>144822991.21000001</v>
      </c>
      <c r="N20" s="132">
        <v>101376093.20999999</v>
      </c>
      <c r="O20" s="72">
        <f>M20/B20</f>
        <v>0.31851074521220124</v>
      </c>
      <c r="P20" s="84">
        <v>16</v>
      </c>
      <c r="Q20" s="160">
        <v>18</v>
      </c>
      <c r="R20" s="117">
        <v>28902349.359999999</v>
      </c>
      <c r="S20" s="73">
        <f>R20/B20</f>
        <v>6.3565244414046707E-2</v>
      </c>
      <c r="T20" s="90">
        <v>31</v>
      </c>
      <c r="U20" s="160">
        <v>45</v>
      </c>
      <c r="V20" s="117">
        <v>22182483.960000001</v>
      </c>
      <c r="W20" s="117">
        <v>15527738.720000001</v>
      </c>
      <c r="X20" s="132">
        <v>15562048.960000001</v>
      </c>
      <c r="Y20" s="73">
        <f>V20/B20</f>
        <v>4.8786172953106631E-2</v>
      </c>
      <c r="Z20" s="152">
        <v>2</v>
      </c>
      <c r="AA20" s="117">
        <v>11909000</v>
      </c>
      <c r="AB20" s="117">
        <v>5954500</v>
      </c>
      <c r="AC20" s="140">
        <v>4168150</v>
      </c>
      <c r="AD20" s="66">
        <f>AB20/B20</f>
        <v>1.3095795194672752E-2</v>
      </c>
    </row>
    <row r="21" spans="1:30" ht="60.75" customHeight="1" x14ac:dyDescent="0.25">
      <c r="A21" s="58" t="s">
        <v>66</v>
      </c>
      <c r="B21" s="108">
        <v>373501825.4166767</v>
      </c>
      <c r="C21" s="152">
        <v>714</v>
      </c>
      <c r="D21" s="117">
        <v>381599426.74000001</v>
      </c>
      <c r="E21" s="64">
        <f t="shared" ref="E21:E25" si="5">D21/B21</f>
        <v>1.0216802188698533</v>
      </c>
      <c r="F21" s="165">
        <v>63</v>
      </c>
      <c r="G21" s="123">
        <v>24354667.07</v>
      </c>
      <c r="H21" s="152">
        <v>648</v>
      </c>
      <c r="I21" s="117">
        <v>352884509.67000002</v>
      </c>
      <c r="J21" s="71">
        <f t="shared" ref="J21:J25" si="6">I21/B21</f>
        <v>0.9447999598832586</v>
      </c>
      <c r="K21" s="152">
        <v>641</v>
      </c>
      <c r="L21" s="131">
        <v>346744451.10000002</v>
      </c>
      <c r="M21" s="117">
        <v>346744451.10000002</v>
      </c>
      <c r="N21" s="132">
        <v>242721119.34999999</v>
      </c>
      <c r="O21" s="72">
        <f>M21/B21</f>
        <v>0.92836079372081703</v>
      </c>
      <c r="P21" s="84">
        <v>630</v>
      </c>
      <c r="Q21" s="171">
        <v>1119</v>
      </c>
      <c r="R21" s="117">
        <v>119078931.12</v>
      </c>
      <c r="S21" s="73">
        <f>R21/B21</f>
        <v>0.31881753452518247</v>
      </c>
      <c r="T21" s="90">
        <v>539</v>
      </c>
      <c r="U21" s="160">
        <v>824</v>
      </c>
      <c r="V21" s="117">
        <v>84120116.370000005</v>
      </c>
      <c r="W21" s="117">
        <v>58884077.700000003</v>
      </c>
      <c r="X21" s="132">
        <v>0</v>
      </c>
      <c r="Y21" s="73">
        <f>V21/B21</f>
        <v>0.225220094376128</v>
      </c>
      <c r="Z21" s="152">
        <v>537</v>
      </c>
      <c r="AA21" s="117">
        <v>52226025.689999998</v>
      </c>
      <c r="AB21" s="117">
        <v>52226025.689999998</v>
      </c>
      <c r="AC21" s="140">
        <v>36558215.700000003</v>
      </c>
      <c r="AD21" s="66">
        <f>AB21/B21</f>
        <v>0.13982803332148888</v>
      </c>
    </row>
    <row r="22" spans="1:30" ht="60.75" customHeight="1" x14ac:dyDescent="0.25">
      <c r="A22" s="58" t="s">
        <v>67</v>
      </c>
      <c r="B22" s="108">
        <v>109085532.51187529</v>
      </c>
      <c r="C22" s="152">
        <v>30</v>
      </c>
      <c r="D22" s="117">
        <v>43616387.219999999</v>
      </c>
      <c r="E22" s="64">
        <f t="shared" si="5"/>
        <v>0.39983658891935853</v>
      </c>
      <c r="F22" s="165">
        <v>6</v>
      </c>
      <c r="G22" s="123">
        <v>12141481.460000001</v>
      </c>
      <c r="H22" s="152">
        <v>18</v>
      </c>
      <c r="I22" s="117">
        <v>21804908.719999999</v>
      </c>
      <c r="J22" s="71">
        <f t="shared" si="6"/>
        <v>0.19988818148388532</v>
      </c>
      <c r="K22" s="152">
        <v>18</v>
      </c>
      <c r="L22" s="131">
        <v>27380866.75</v>
      </c>
      <c r="M22" s="117">
        <v>20601313.350000001</v>
      </c>
      <c r="N22" s="132">
        <v>14420619.289999999</v>
      </c>
      <c r="O22" s="72">
        <f>M22/B22</f>
        <v>0.18885468013604184</v>
      </c>
      <c r="P22" s="84">
        <v>13</v>
      </c>
      <c r="Q22" s="160">
        <v>20</v>
      </c>
      <c r="R22" s="117">
        <v>15958375.439999999</v>
      </c>
      <c r="S22" s="73">
        <f>R22/B22</f>
        <v>0.14629231826193576</v>
      </c>
      <c r="T22" s="90">
        <v>9</v>
      </c>
      <c r="U22" s="160">
        <v>11</v>
      </c>
      <c r="V22" s="117">
        <v>11338816.789999999</v>
      </c>
      <c r="W22" s="117">
        <v>7937171.71</v>
      </c>
      <c r="X22" s="132">
        <v>3263369.27</v>
      </c>
      <c r="Y22" s="73">
        <f>V22/B22</f>
        <v>0.10394427683401217</v>
      </c>
      <c r="Z22" s="152">
        <v>2</v>
      </c>
      <c r="AA22" s="117">
        <v>3434890.76</v>
      </c>
      <c r="AB22" s="117">
        <v>2748791.44</v>
      </c>
      <c r="AC22" s="140">
        <v>1924154</v>
      </c>
      <c r="AD22" s="66">
        <f>AB22/B22</f>
        <v>2.5198496782336929E-2</v>
      </c>
    </row>
    <row r="23" spans="1:30" ht="60.75" customHeight="1" x14ac:dyDescent="0.25">
      <c r="A23" s="58" t="s">
        <v>68</v>
      </c>
      <c r="B23" s="108">
        <v>58335859.343999997</v>
      </c>
      <c r="C23" s="152">
        <v>74</v>
      </c>
      <c r="D23" s="117">
        <v>89592765.390000001</v>
      </c>
      <c r="E23" s="64">
        <f t="shared" si="5"/>
        <v>1.5358094728952487</v>
      </c>
      <c r="F23" s="165">
        <v>2</v>
      </c>
      <c r="G23" s="123">
        <v>1121112.6000000001</v>
      </c>
      <c r="H23" s="152">
        <v>2</v>
      </c>
      <c r="I23" s="117">
        <v>1599447.24</v>
      </c>
      <c r="J23" s="71">
        <f t="shared" si="6"/>
        <v>2.7417908264078868E-2</v>
      </c>
      <c r="K23" s="152">
        <v>1</v>
      </c>
      <c r="L23" s="131">
        <v>1205415.53</v>
      </c>
      <c r="M23" s="117">
        <v>602707.77</v>
      </c>
      <c r="N23" s="132">
        <v>421895.43</v>
      </c>
      <c r="O23" s="72">
        <f>M23/B23</f>
        <v>1.033168580659625E-2</v>
      </c>
      <c r="P23" s="84">
        <v>0</v>
      </c>
      <c r="Q23" s="160">
        <v>0</v>
      </c>
      <c r="R23" s="117">
        <v>0</v>
      </c>
      <c r="S23" s="73">
        <f>R23/B23</f>
        <v>0</v>
      </c>
      <c r="T23" s="90">
        <v>0</v>
      </c>
      <c r="U23" s="160">
        <v>0</v>
      </c>
      <c r="V23" s="117">
        <v>0</v>
      </c>
      <c r="W23" s="117">
        <v>0</v>
      </c>
      <c r="X23" s="132">
        <v>0</v>
      </c>
      <c r="Y23" s="73">
        <f>V23/B23</f>
        <v>0</v>
      </c>
      <c r="Z23" s="152">
        <v>0</v>
      </c>
      <c r="AA23" s="117">
        <v>0</v>
      </c>
      <c r="AB23" s="117">
        <v>0</v>
      </c>
      <c r="AC23" s="140">
        <v>0</v>
      </c>
      <c r="AD23" s="66">
        <f>AB23/B23</f>
        <v>0</v>
      </c>
    </row>
    <row r="24" spans="1:30" ht="60.75" customHeight="1" x14ac:dyDescent="0.25">
      <c r="A24" s="58" t="s">
        <v>69</v>
      </c>
      <c r="B24" s="108">
        <v>64992450</v>
      </c>
      <c r="C24" s="152">
        <v>24</v>
      </c>
      <c r="D24" s="117">
        <v>26199123.890000001</v>
      </c>
      <c r="E24" s="64">
        <f t="shared" si="5"/>
        <v>0.40311026726950594</v>
      </c>
      <c r="F24" s="165">
        <v>0</v>
      </c>
      <c r="G24" s="123">
        <v>0</v>
      </c>
      <c r="H24" s="152">
        <v>0</v>
      </c>
      <c r="I24" s="117">
        <v>0</v>
      </c>
      <c r="J24" s="71">
        <f t="shared" si="6"/>
        <v>0</v>
      </c>
      <c r="K24" s="152">
        <v>0</v>
      </c>
      <c r="L24" s="131">
        <v>0</v>
      </c>
      <c r="M24" s="117">
        <v>0</v>
      </c>
      <c r="N24" s="132">
        <v>0</v>
      </c>
      <c r="O24" s="72">
        <f>M24/B24</f>
        <v>0</v>
      </c>
      <c r="P24" s="84">
        <v>0</v>
      </c>
      <c r="Q24" s="160">
        <v>0</v>
      </c>
      <c r="R24" s="117">
        <v>0</v>
      </c>
      <c r="S24" s="73">
        <f>R24/B24</f>
        <v>0</v>
      </c>
      <c r="T24" s="90">
        <v>0</v>
      </c>
      <c r="U24" s="160">
        <v>0</v>
      </c>
      <c r="V24" s="117">
        <v>0</v>
      </c>
      <c r="W24" s="117">
        <v>0</v>
      </c>
      <c r="X24" s="132">
        <v>0</v>
      </c>
      <c r="Y24" s="73">
        <f>V24/B24</f>
        <v>0</v>
      </c>
      <c r="Z24" s="152">
        <v>0</v>
      </c>
      <c r="AA24" s="117">
        <v>0</v>
      </c>
      <c r="AB24" s="117">
        <v>0</v>
      </c>
      <c r="AC24" s="140">
        <v>0</v>
      </c>
      <c r="AD24" s="66">
        <f>AB24/B24</f>
        <v>0</v>
      </c>
    </row>
    <row r="25" spans="1:30" ht="60.75" customHeight="1" x14ac:dyDescent="0.25">
      <c r="A25" s="58" t="s">
        <v>70</v>
      </c>
      <c r="B25" s="108">
        <v>187525823.09625494</v>
      </c>
      <c r="C25" s="165">
        <v>26</v>
      </c>
      <c r="D25" s="115">
        <v>102092446.29000001</v>
      </c>
      <c r="E25" s="64">
        <f t="shared" si="5"/>
        <v>0.54441806789242608</v>
      </c>
      <c r="F25" s="165">
        <v>11</v>
      </c>
      <c r="G25" s="123">
        <v>25496056.66</v>
      </c>
      <c r="H25" s="152">
        <v>15</v>
      </c>
      <c r="I25" s="117">
        <v>76596389.629999995</v>
      </c>
      <c r="J25" s="71">
        <f t="shared" si="6"/>
        <v>0.40845782391625024</v>
      </c>
      <c r="K25" s="152">
        <v>15</v>
      </c>
      <c r="L25" s="131">
        <v>82333999.680000007</v>
      </c>
      <c r="M25" s="117">
        <v>76579724.790000007</v>
      </c>
      <c r="N25" s="132">
        <v>53605807.329999998</v>
      </c>
      <c r="O25" s="72">
        <f>M25/B25</f>
        <v>0.40836895700861675</v>
      </c>
      <c r="P25" s="84">
        <v>8</v>
      </c>
      <c r="Q25" s="160">
        <v>10</v>
      </c>
      <c r="R25" s="117">
        <v>12056922.98</v>
      </c>
      <c r="S25" s="73">
        <f>R25/B25</f>
        <v>6.4294734351392838E-2</v>
      </c>
      <c r="T25" s="90">
        <v>14</v>
      </c>
      <c r="U25" s="160">
        <v>35</v>
      </c>
      <c r="V25" s="117">
        <v>31485777.949999999</v>
      </c>
      <c r="W25" s="117">
        <v>22040044.5</v>
      </c>
      <c r="X25" s="132">
        <v>31415408.789999999</v>
      </c>
      <c r="Y25" s="73">
        <f>V25/B25</f>
        <v>0.16790102520354594</v>
      </c>
      <c r="Z25" s="152">
        <v>3</v>
      </c>
      <c r="AA25" s="117">
        <v>3507070.36</v>
      </c>
      <c r="AB25" s="117">
        <v>3326086.22</v>
      </c>
      <c r="AC25" s="140">
        <v>2328260.34</v>
      </c>
      <c r="AD25" s="66">
        <v>0</v>
      </c>
    </row>
    <row r="26" spans="1:30" ht="60.75" customHeight="1" thickBot="1" x14ac:dyDescent="0.3">
      <c r="A26" s="60" t="s">
        <v>71</v>
      </c>
      <c r="B26" s="109">
        <v>0</v>
      </c>
      <c r="C26" s="166">
        <v>0</v>
      </c>
      <c r="D26" s="116">
        <v>0</v>
      </c>
      <c r="E26" s="64">
        <v>0</v>
      </c>
      <c r="F26" s="166">
        <v>0</v>
      </c>
      <c r="G26" s="124">
        <v>0</v>
      </c>
      <c r="H26" s="153">
        <v>0</v>
      </c>
      <c r="I26" s="127">
        <v>0</v>
      </c>
      <c r="J26" s="71">
        <v>0</v>
      </c>
      <c r="K26" s="153">
        <v>0</v>
      </c>
      <c r="L26" s="133">
        <v>0</v>
      </c>
      <c r="M26" s="127">
        <v>0</v>
      </c>
      <c r="N26" s="134">
        <v>0</v>
      </c>
      <c r="O26" s="75">
        <v>0</v>
      </c>
      <c r="P26" s="85">
        <v>0</v>
      </c>
      <c r="Q26" s="161">
        <v>0</v>
      </c>
      <c r="R26" s="127">
        <v>0</v>
      </c>
      <c r="S26" s="76">
        <v>0</v>
      </c>
      <c r="T26" s="91">
        <v>0</v>
      </c>
      <c r="U26" s="161">
        <v>0</v>
      </c>
      <c r="V26" s="127">
        <v>0</v>
      </c>
      <c r="W26" s="127">
        <v>0</v>
      </c>
      <c r="X26" s="134">
        <v>0</v>
      </c>
      <c r="Y26" s="73">
        <v>0</v>
      </c>
      <c r="Z26" s="153">
        <v>0</v>
      </c>
      <c r="AA26" s="127">
        <v>0</v>
      </c>
      <c r="AB26" s="127">
        <v>0</v>
      </c>
      <c r="AC26" s="141">
        <v>0</v>
      </c>
      <c r="AD26" s="66" t="e">
        <f>AB26/B26</f>
        <v>#DIV/0!</v>
      </c>
    </row>
    <row r="27" spans="1:30" ht="60.75" customHeight="1" thickBot="1" x14ac:dyDescent="0.3">
      <c r="A27" s="57" t="s">
        <v>72</v>
      </c>
      <c r="B27" s="103">
        <f>SUM(B28:B30)</f>
        <v>285541070.03197253</v>
      </c>
      <c r="C27" s="154">
        <f t="shared" ref="C27:AC27" si="7">SUM(C28:C30)</f>
        <v>53</v>
      </c>
      <c r="D27" s="103">
        <f t="shared" si="7"/>
        <v>44196293.899999999</v>
      </c>
      <c r="E27" s="98">
        <f t="shared" ref="E27:E35" si="8">D27/B27</f>
        <v>0.1547808653061756</v>
      </c>
      <c r="F27" s="154">
        <f t="shared" si="7"/>
        <v>9</v>
      </c>
      <c r="G27" s="103">
        <f t="shared" si="7"/>
        <v>1627625</v>
      </c>
      <c r="H27" s="154">
        <f t="shared" si="7"/>
        <v>44</v>
      </c>
      <c r="I27" s="103">
        <f t="shared" si="7"/>
        <v>42568668.899999999</v>
      </c>
      <c r="J27" s="98">
        <f t="shared" ref="J27:J35" si="9">I27/B27</f>
        <v>0.14908072206647369</v>
      </c>
      <c r="K27" s="154">
        <f t="shared" si="7"/>
        <v>44</v>
      </c>
      <c r="L27" s="103">
        <f t="shared" si="7"/>
        <v>42614110.089999996</v>
      </c>
      <c r="M27" s="103">
        <f t="shared" si="7"/>
        <v>42568668.899999999</v>
      </c>
      <c r="N27" s="103">
        <f t="shared" si="7"/>
        <v>29798068.16</v>
      </c>
      <c r="O27" s="98">
        <f>M27/B27</f>
        <v>0.14908072206647369</v>
      </c>
      <c r="P27" s="154">
        <f t="shared" si="7"/>
        <v>44</v>
      </c>
      <c r="Q27" s="154">
        <f t="shared" si="7"/>
        <v>44</v>
      </c>
      <c r="R27" s="103">
        <f t="shared" si="7"/>
        <v>13046546.869999999</v>
      </c>
      <c r="S27" s="98">
        <f>R27/B27</f>
        <v>4.5690614203200801E-2</v>
      </c>
      <c r="T27" s="154">
        <f t="shared" si="7"/>
        <v>44</v>
      </c>
      <c r="U27" s="154">
        <f t="shared" si="7"/>
        <v>47</v>
      </c>
      <c r="V27" s="103">
        <f t="shared" si="7"/>
        <v>13096546.869999999</v>
      </c>
      <c r="W27" s="103">
        <f t="shared" si="7"/>
        <v>9167582.6799999997</v>
      </c>
      <c r="X27" s="103">
        <f t="shared" si="7"/>
        <v>132500</v>
      </c>
      <c r="Y27" s="98">
        <f>V27/B27</f>
        <v>4.5865720362165609E-2</v>
      </c>
      <c r="Z27" s="154">
        <f t="shared" si="7"/>
        <v>20</v>
      </c>
      <c r="AA27" s="103">
        <f t="shared" si="7"/>
        <v>545040.9</v>
      </c>
      <c r="AB27" s="103">
        <f t="shared" si="7"/>
        <v>499600</v>
      </c>
      <c r="AC27" s="103">
        <f t="shared" si="7"/>
        <v>349720</v>
      </c>
      <c r="AD27" s="98">
        <f>AB27/B27</f>
        <v>1.7496607403763632E-3</v>
      </c>
    </row>
    <row r="28" spans="1:30" ht="60.75" customHeight="1" x14ac:dyDescent="0.25">
      <c r="A28" s="59" t="s">
        <v>73</v>
      </c>
      <c r="B28" s="107">
        <v>242283330</v>
      </c>
      <c r="C28" s="164">
        <v>0</v>
      </c>
      <c r="D28" s="114">
        <v>0</v>
      </c>
      <c r="E28" s="63">
        <f t="shared" si="8"/>
        <v>0</v>
      </c>
      <c r="F28" s="164">
        <v>0</v>
      </c>
      <c r="G28" s="122">
        <v>0</v>
      </c>
      <c r="H28" s="151">
        <v>0</v>
      </c>
      <c r="I28" s="126">
        <v>0</v>
      </c>
      <c r="J28" s="68">
        <f t="shared" si="9"/>
        <v>0</v>
      </c>
      <c r="K28" s="151">
        <v>0</v>
      </c>
      <c r="L28" s="129">
        <v>0</v>
      </c>
      <c r="M28" s="126">
        <v>0</v>
      </c>
      <c r="N28" s="130">
        <v>0</v>
      </c>
      <c r="O28" s="69">
        <f>M28/B28</f>
        <v>0</v>
      </c>
      <c r="P28" s="83">
        <v>0</v>
      </c>
      <c r="Q28" s="159">
        <v>0</v>
      </c>
      <c r="R28" s="126">
        <v>0</v>
      </c>
      <c r="S28" s="70">
        <f>R28/B28</f>
        <v>0</v>
      </c>
      <c r="T28" s="89">
        <v>0</v>
      </c>
      <c r="U28" s="159">
        <v>0</v>
      </c>
      <c r="V28" s="126">
        <v>0</v>
      </c>
      <c r="W28" s="126">
        <v>0</v>
      </c>
      <c r="X28" s="130">
        <v>0</v>
      </c>
      <c r="Y28" s="70">
        <f>V28/B28</f>
        <v>0</v>
      </c>
      <c r="Z28" s="151">
        <v>0</v>
      </c>
      <c r="AA28" s="126">
        <v>0</v>
      </c>
      <c r="AB28" s="126">
        <v>0</v>
      </c>
      <c r="AC28" s="139">
        <v>0</v>
      </c>
      <c r="AD28" s="97">
        <f>AB28/B28</f>
        <v>0</v>
      </c>
    </row>
    <row r="29" spans="1:30" ht="60.75" customHeight="1" x14ac:dyDescent="0.25">
      <c r="A29" s="58" t="s">
        <v>74</v>
      </c>
      <c r="B29" s="108">
        <v>554504.0319724991</v>
      </c>
      <c r="C29" s="165">
        <v>28</v>
      </c>
      <c r="D29" s="115">
        <v>699600</v>
      </c>
      <c r="E29" s="64">
        <f t="shared" si="8"/>
        <v>1.2616680126046351</v>
      </c>
      <c r="F29" s="165">
        <v>8</v>
      </c>
      <c r="G29" s="123">
        <v>200000</v>
      </c>
      <c r="H29" s="152">
        <v>20</v>
      </c>
      <c r="I29" s="117">
        <v>499600</v>
      </c>
      <c r="J29" s="71">
        <f t="shared" si="9"/>
        <v>0.90098533318650043</v>
      </c>
      <c r="K29" s="152">
        <v>20</v>
      </c>
      <c r="L29" s="131">
        <v>545041.18999999994</v>
      </c>
      <c r="M29" s="117">
        <v>499600</v>
      </c>
      <c r="N29" s="132">
        <v>349720</v>
      </c>
      <c r="O29" s="72">
        <f>M29/B29</f>
        <v>0.90098533318650043</v>
      </c>
      <c r="P29" s="84">
        <v>20</v>
      </c>
      <c r="Q29" s="160">
        <v>20</v>
      </c>
      <c r="R29" s="117">
        <v>499600</v>
      </c>
      <c r="S29" s="73">
        <f>R29/B29</f>
        <v>0.90098533318650043</v>
      </c>
      <c r="T29" s="90">
        <v>20</v>
      </c>
      <c r="U29" s="160">
        <v>23</v>
      </c>
      <c r="V29" s="117">
        <v>549600</v>
      </c>
      <c r="W29" s="117">
        <v>384720</v>
      </c>
      <c r="X29" s="132">
        <v>132500</v>
      </c>
      <c r="Y29" s="73">
        <f>V29/B29</f>
        <v>0.99115600304103413</v>
      </c>
      <c r="Z29" s="152">
        <v>20</v>
      </c>
      <c r="AA29" s="117">
        <v>545040.9</v>
      </c>
      <c r="AB29" s="117">
        <v>499600</v>
      </c>
      <c r="AC29" s="140">
        <v>349720</v>
      </c>
      <c r="AD29" s="66">
        <f>AB29/B29</f>
        <v>0.90098533318650043</v>
      </c>
    </row>
    <row r="30" spans="1:30" ht="60.75" customHeight="1" thickBot="1" x14ac:dyDescent="0.3">
      <c r="A30" s="60" t="s">
        <v>75</v>
      </c>
      <c r="B30" s="109">
        <v>42703236</v>
      </c>
      <c r="C30" s="166">
        <v>25</v>
      </c>
      <c r="D30" s="116">
        <v>43496693.899999999</v>
      </c>
      <c r="E30" s="64">
        <f t="shared" si="8"/>
        <v>1.0185807440916186</v>
      </c>
      <c r="F30" s="166">
        <v>1</v>
      </c>
      <c r="G30" s="124">
        <v>1427625</v>
      </c>
      <c r="H30" s="153">
        <v>24</v>
      </c>
      <c r="I30" s="127">
        <v>42069068.899999999</v>
      </c>
      <c r="J30" s="71">
        <f t="shared" si="9"/>
        <v>0.98514943691855106</v>
      </c>
      <c r="K30" s="153">
        <v>24</v>
      </c>
      <c r="L30" s="133">
        <v>42069068.899999999</v>
      </c>
      <c r="M30" s="127">
        <v>42069068.899999999</v>
      </c>
      <c r="N30" s="134">
        <v>29448348.16</v>
      </c>
      <c r="O30" s="72">
        <f>M30/B30</f>
        <v>0.98514943691855106</v>
      </c>
      <c r="P30" s="85">
        <v>24</v>
      </c>
      <c r="Q30" s="161">
        <v>24</v>
      </c>
      <c r="R30" s="127">
        <v>12546946.869999999</v>
      </c>
      <c r="S30" s="73">
        <f>R30/B30</f>
        <v>0.29381723834699552</v>
      </c>
      <c r="T30" s="91">
        <v>24</v>
      </c>
      <c r="U30" s="161">
        <v>24</v>
      </c>
      <c r="V30" s="127">
        <v>12546946.869999999</v>
      </c>
      <c r="W30" s="127">
        <v>8782862.6799999997</v>
      </c>
      <c r="X30" s="134">
        <v>0</v>
      </c>
      <c r="Y30" s="73">
        <f>V30/B30</f>
        <v>0.29381723834699552</v>
      </c>
      <c r="Z30" s="153">
        <v>0</v>
      </c>
      <c r="AA30" s="127">
        <v>0</v>
      </c>
      <c r="AB30" s="127">
        <v>0</v>
      </c>
      <c r="AC30" s="141">
        <v>0</v>
      </c>
      <c r="AD30" s="66">
        <f>AB30/B30</f>
        <v>0</v>
      </c>
    </row>
    <row r="31" spans="1:30" ht="60.75" customHeight="1" thickBot="1" x14ac:dyDescent="0.3">
      <c r="A31" s="57" t="s">
        <v>76</v>
      </c>
      <c r="B31" s="110">
        <f>SUM(B32:B33)</f>
        <v>8523600</v>
      </c>
      <c r="C31" s="155">
        <f t="shared" ref="C31:AC31" si="10">SUM(C32:C33)</f>
        <v>10</v>
      </c>
      <c r="D31" s="110">
        <f t="shared" si="10"/>
        <v>4169275.48</v>
      </c>
      <c r="E31" s="100">
        <f t="shared" si="8"/>
        <v>0.48914490121544885</v>
      </c>
      <c r="F31" s="155">
        <f t="shared" si="10"/>
        <v>3</v>
      </c>
      <c r="G31" s="110">
        <f t="shared" si="10"/>
        <v>1311257.6099999999</v>
      </c>
      <c r="H31" s="155">
        <f t="shared" si="10"/>
        <v>4</v>
      </c>
      <c r="I31" s="110">
        <f t="shared" si="10"/>
        <v>1415998.7</v>
      </c>
      <c r="J31" s="100">
        <f t="shared" si="9"/>
        <v>0.1661268360786522</v>
      </c>
      <c r="K31" s="155">
        <f t="shared" si="10"/>
        <v>0</v>
      </c>
      <c r="L31" s="110">
        <f t="shared" si="10"/>
        <v>0</v>
      </c>
      <c r="M31" s="110">
        <f t="shared" si="10"/>
        <v>0</v>
      </c>
      <c r="N31" s="110">
        <f t="shared" si="10"/>
        <v>0</v>
      </c>
      <c r="O31" s="100">
        <f>M31/B31</f>
        <v>0</v>
      </c>
      <c r="P31" s="155">
        <f t="shared" si="10"/>
        <v>0</v>
      </c>
      <c r="Q31" s="155">
        <f t="shared" si="10"/>
        <v>0</v>
      </c>
      <c r="R31" s="110">
        <f t="shared" si="10"/>
        <v>0</v>
      </c>
      <c r="S31" s="100">
        <f>R31/B31</f>
        <v>0</v>
      </c>
      <c r="T31" s="155">
        <f t="shared" si="10"/>
        <v>0</v>
      </c>
      <c r="U31" s="155">
        <f t="shared" si="10"/>
        <v>0</v>
      </c>
      <c r="V31" s="110">
        <f t="shared" si="10"/>
        <v>0</v>
      </c>
      <c r="W31" s="110">
        <f t="shared" si="10"/>
        <v>0</v>
      </c>
      <c r="X31" s="110">
        <f t="shared" si="10"/>
        <v>0</v>
      </c>
      <c r="Y31" s="100">
        <f>V31/B31</f>
        <v>0</v>
      </c>
      <c r="Z31" s="155">
        <f t="shared" si="10"/>
        <v>0</v>
      </c>
      <c r="AA31" s="110">
        <f t="shared" si="10"/>
        <v>0</v>
      </c>
      <c r="AB31" s="110">
        <f t="shared" si="10"/>
        <v>0</v>
      </c>
      <c r="AC31" s="110">
        <f t="shared" si="10"/>
        <v>0</v>
      </c>
      <c r="AD31" s="100">
        <f>AB31/B31</f>
        <v>0</v>
      </c>
    </row>
    <row r="32" spans="1:30" ht="60.75" customHeight="1" x14ac:dyDescent="0.25">
      <c r="A32" s="59" t="s">
        <v>77</v>
      </c>
      <c r="B32" s="107">
        <v>5114160</v>
      </c>
      <c r="C32" s="164">
        <v>6</v>
      </c>
      <c r="D32" s="114">
        <v>2227256.31</v>
      </c>
      <c r="E32" s="63">
        <f t="shared" si="8"/>
        <v>0.43550774907316159</v>
      </c>
      <c r="F32" s="164">
        <v>2</v>
      </c>
      <c r="G32" s="122">
        <v>811257.61</v>
      </c>
      <c r="H32" s="151">
        <v>4</v>
      </c>
      <c r="I32" s="126">
        <v>1415998.7</v>
      </c>
      <c r="J32" s="68">
        <f t="shared" si="9"/>
        <v>0.27687806013108701</v>
      </c>
      <c r="K32" s="151">
        <v>0</v>
      </c>
      <c r="L32" s="129">
        <v>0</v>
      </c>
      <c r="M32" s="126">
        <v>0</v>
      </c>
      <c r="N32" s="130">
        <v>0</v>
      </c>
      <c r="O32" s="69">
        <f>M32/B32</f>
        <v>0</v>
      </c>
      <c r="P32" s="83">
        <v>0</v>
      </c>
      <c r="Q32" s="159">
        <v>0</v>
      </c>
      <c r="R32" s="126">
        <v>0</v>
      </c>
      <c r="S32" s="70">
        <f>R32/B32</f>
        <v>0</v>
      </c>
      <c r="T32" s="89">
        <v>0</v>
      </c>
      <c r="U32" s="159">
        <v>0</v>
      </c>
      <c r="V32" s="126">
        <v>0</v>
      </c>
      <c r="W32" s="126">
        <v>0</v>
      </c>
      <c r="X32" s="130">
        <v>0</v>
      </c>
      <c r="Y32" s="70">
        <f>V32/B32</f>
        <v>0</v>
      </c>
      <c r="Z32" s="151">
        <v>0</v>
      </c>
      <c r="AA32" s="126">
        <v>0</v>
      </c>
      <c r="AB32" s="126">
        <v>0</v>
      </c>
      <c r="AC32" s="139">
        <v>0</v>
      </c>
      <c r="AD32" s="97">
        <f>AB32/B32</f>
        <v>0</v>
      </c>
    </row>
    <row r="33" spans="1:30" ht="60.75" customHeight="1" thickBot="1" x14ac:dyDescent="0.3">
      <c r="A33" s="60" t="s">
        <v>78</v>
      </c>
      <c r="B33" s="109">
        <v>3409440</v>
      </c>
      <c r="C33" s="166">
        <v>4</v>
      </c>
      <c r="D33" s="116">
        <v>1942019.17</v>
      </c>
      <c r="E33" s="65">
        <f t="shared" si="8"/>
        <v>0.56960062942887979</v>
      </c>
      <c r="F33" s="166">
        <v>1</v>
      </c>
      <c r="G33" s="124">
        <v>500000</v>
      </c>
      <c r="H33" s="153">
        <v>0</v>
      </c>
      <c r="I33" s="127">
        <v>0</v>
      </c>
      <c r="J33" s="74">
        <f t="shared" si="9"/>
        <v>0</v>
      </c>
      <c r="K33" s="153">
        <v>0</v>
      </c>
      <c r="L33" s="133">
        <v>0</v>
      </c>
      <c r="M33" s="127">
        <v>0</v>
      </c>
      <c r="N33" s="134">
        <v>0</v>
      </c>
      <c r="O33" s="75">
        <f>M33/B33</f>
        <v>0</v>
      </c>
      <c r="P33" s="85">
        <v>0</v>
      </c>
      <c r="Q33" s="161">
        <v>0</v>
      </c>
      <c r="R33" s="127">
        <v>0</v>
      </c>
      <c r="S33" s="76">
        <f>R33/B33</f>
        <v>0</v>
      </c>
      <c r="T33" s="91">
        <v>0</v>
      </c>
      <c r="U33" s="161">
        <v>0</v>
      </c>
      <c r="V33" s="127">
        <v>0</v>
      </c>
      <c r="W33" s="127">
        <v>0</v>
      </c>
      <c r="X33" s="134">
        <v>0</v>
      </c>
      <c r="Y33" s="76">
        <f>V33/B33</f>
        <v>0</v>
      </c>
      <c r="Z33" s="153">
        <v>0</v>
      </c>
      <c r="AA33" s="127">
        <v>0</v>
      </c>
      <c r="AB33" s="127">
        <v>0</v>
      </c>
      <c r="AC33" s="141">
        <v>0</v>
      </c>
      <c r="AD33" s="99">
        <f>AB33/B33</f>
        <v>0</v>
      </c>
    </row>
    <row r="34" spans="1:30" ht="60.75" customHeight="1" thickBot="1" x14ac:dyDescent="0.3">
      <c r="A34" s="78" t="s">
        <v>79</v>
      </c>
      <c r="B34" s="110">
        <v>187042710.98328015</v>
      </c>
      <c r="C34" s="156">
        <v>34</v>
      </c>
      <c r="D34" s="118">
        <v>67148194.560000002</v>
      </c>
      <c r="E34" s="79">
        <f t="shared" si="8"/>
        <v>0.35899925854904025</v>
      </c>
      <c r="F34" s="156">
        <v>0</v>
      </c>
      <c r="G34" s="118">
        <v>0</v>
      </c>
      <c r="H34" s="156">
        <v>27</v>
      </c>
      <c r="I34" s="118">
        <v>63898444.770000003</v>
      </c>
      <c r="J34" s="80">
        <f t="shared" si="9"/>
        <v>0.34162488574982169</v>
      </c>
      <c r="K34" s="156">
        <v>27</v>
      </c>
      <c r="L34" s="118">
        <v>63825291.68</v>
      </c>
      <c r="M34" s="118">
        <v>63825291.68</v>
      </c>
      <c r="N34" s="118">
        <v>44677704.109999999</v>
      </c>
      <c r="O34" s="81">
        <f>M34/B34</f>
        <v>0.34123378208362998</v>
      </c>
      <c r="P34" s="86">
        <v>19</v>
      </c>
      <c r="Q34" s="156">
        <v>22</v>
      </c>
      <c r="R34" s="118">
        <v>57899846.380000003</v>
      </c>
      <c r="S34" s="80">
        <f>R34/B34</f>
        <v>0.30955414448187557</v>
      </c>
      <c r="T34" s="92">
        <v>13</v>
      </c>
      <c r="U34" s="156">
        <v>21</v>
      </c>
      <c r="V34" s="118">
        <v>43150775.289999999</v>
      </c>
      <c r="W34" s="118">
        <v>30205542.629999999</v>
      </c>
      <c r="X34" s="118">
        <v>0</v>
      </c>
      <c r="Y34" s="80">
        <f>V34/B34</f>
        <v>0.23070011690462117</v>
      </c>
      <c r="Z34" s="156">
        <v>3</v>
      </c>
      <c r="AA34" s="118">
        <v>23994565.66</v>
      </c>
      <c r="AB34" s="118">
        <v>23994565.66</v>
      </c>
      <c r="AC34" s="142">
        <v>16796195.949999999</v>
      </c>
      <c r="AD34" s="79">
        <f>AB34/B34</f>
        <v>0.12828388518248587</v>
      </c>
    </row>
    <row r="35" spans="1:30" ht="57" customHeight="1" thickBot="1" x14ac:dyDescent="0.3">
      <c r="A35" s="82" t="s">
        <v>44</v>
      </c>
      <c r="B35" s="110">
        <f>SUM(B34,B31,B27,B18,B6)</f>
        <v>3118440783.5451756</v>
      </c>
      <c r="C35" s="155">
        <f t="shared" ref="C35:AC35" si="11">SUM(C34,C31,C27,C18,C6)</f>
        <v>3835</v>
      </c>
      <c r="D35" s="110">
        <f t="shared" si="11"/>
        <v>2091460678.1199999</v>
      </c>
      <c r="E35" s="100">
        <f t="shared" si="8"/>
        <v>0.67067513007007906</v>
      </c>
      <c r="F35" s="155">
        <f t="shared" si="11"/>
        <v>525</v>
      </c>
      <c r="G35" s="110">
        <f t="shared" si="11"/>
        <v>427021994.98000002</v>
      </c>
      <c r="H35" s="155">
        <f t="shared" si="11"/>
        <v>2058</v>
      </c>
      <c r="I35" s="110">
        <f t="shared" si="11"/>
        <v>1198617356.29</v>
      </c>
      <c r="J35" s="100">
        <f t="shared" si="9"/>
        <v>0.3843643152099111</v>
      </c>
      <c r="K35" s="155">
        <f t="shared" si="11"/>
        <v>2012</v>
      </c>
      <c r="L35" s="110">
        <f t="shared" si="11"/>
        <v>1340454008.1600001</v>
      </c>
      <c r="M35" s="110">
        <f t="shared" si="11"/>
        <v>1172588060.3099999</v>
      </c>
      <c r="N35" s="110">
        <f t="shared" si="11"/>
        <v>820811345.19000006</v>
      </c>
      <c r="O35" s="100">
        <f>M35/B35</f>
        <v>0.37601742078839545</v>
      </c>
      <c r="P35" s="155">
        <f t="shared" si="11"/>
        <v>1667</v>
      </c>
      <c r="Q35" s="155">
        <f t="shared" si="11"/>
        <v>2178</v>
      </c>
      <c r="R35" s="110">
        <f t="shared" si="11"/>
        <v>528346580.41999996</v>
      </c>
      <c r="S35" s="100">
        <f>R35/B35</f>
        <v>0.16942652341127773</v>
      </c>
      <c r="T35" s="155">
        <f t="shared" si="11"/>
        <v>1573</v>
      </c>
      <c r="U35" s="155">
        <f t="shared" si="11"/>
        <v>1931</v>
      </c>
      <c r="V35" s="110">
        <f t="shared" si="11"/>
        <v>473803879.71999997</v>
      </c>
      <c r="W35" s="110">
        <f t="shared" si="11"/>
        <v>331662711.45999998</v>
      </c>
      <c r="X35" s="110">
        <f t="shared" si="11"/>
        <v>90324480.060000002</v>
      </c>
      <c r="Y35" s="100">
        <f>V35/B35</f>
        <v>0.15193614777618436</v>
      </c>
      <c r="Z35" s="155">
        <f>SUM(Z34,Z31,Z27,Z18,Z6)</f>
        <v>1337</v>
      </c>
      <c r="AA35" s="110">
        <f t="shared" si="11"/>
        <v>297831843.89999998</v>
      </c>
      <c r="AB35" s="110">
        <f t="shared" si="11"/>
        <v>290903398.25999999</v>
      </c>
      <c r="AC35" s="110">
        <f t="shared" si="11"/>
        <v>203632376.36000001</v>
      </c>
      <c r="AD35" s="100">
        <f>AB35/B35</f>
        <v>9.3284887689702639E-2</v>
      </c>
    </row>
    <row r="36" spans="1:30" x14ac:dyDescent="0.25">
      <c r="A36" s="62"/>
      <c r="B36" s="111"/>
    </row>
    <row r="37" spans="1:30" x14ac:dyDescent="0.25">
      <c r="B37" s="111"/>
    </row>
    <row r="38" spans="1:30" x14ac:dyDescent="0.25">
      <c r="B38" s="111"/>
    </row>
    <row r="39" spans="1:30" x14ac:dyDescent="0.25">
      <c r="B39" s="111"/>
    </row>
    <row r="40" spans="1:30" x14ac:dyDescent="0.25">
      <c r="B40" s="111"/>
    </row>
    <row r="41" spans="1:30" x14ac:dyDescent="0.25">
      <c r="B41" s="111"/>
    </row>
    <row r="42" spans="1:30" x14ac:dyDescent="0.25">
      <c r="B42" s="111"/>
    </row>
    <row r="43" spans="1:30" x14ac:dyDescent="0.25">
      <c r="B43" s="111"/>
    </row>
    <row r="44" spans="1:30" x14ac:dyDescent="0.25">
      <c r="B44" s="111"/>
    </row>
    <row r="45" spans="1:30" x14ac:dyDescent="0.25">
      <c r="B45" s="111"/>
    </row>
    <row r="46" spans="1:30" x14ac:dyDescent="0.25">
      <c r="B46" s="111"/>
    </row>
    <row r="47" spans="1:30" x14ac:dyDescent="0.25">
      <c r="B47" s="111"/>
    </row>
    <row r="48" spans="1:30" x14ac:dyDescent="0.25">
      <c r="B48" s="111"/>
    </row>
    <row r="49" spans="2:2" x14ac:dyDescent="0.25">
      <c r="B49" s="111"/>
    </row>
    <row r="50" spans="2:2" x14ac:dyDescent="0.25">
      <c r="B50" s="111"/>
    </row>
    <row r="51" spans="2:2" x14ac:dyDescent="0.25">
      <c r="B51" s="111"/>
    </row>
    <row r="52" spans="2:2" x14ac:dyDescent="0.25">
      <c r="B52" s="111"/>
    </row>
    <row r="53" spans="2:2" x14ac:dyDescent="0.25">
      <c r="B53" s="111"/>
    </row>
    <row r="54" spans="2:2" x14ac:dyDescent="0.25">
      <c r="B54" s="111"/>
    </row>
    <row r="55" spans="2:2" x14ac:dyDescent="0.25">
      <c r="B55" s="111"/>
    </row>
    <row r="56" spans="2:2" x14ac:dyDescent="0.25">
      <c r="B56" s="111"/>
    </row>
    <row r="57" spans="2:2" x14ac:dyDescent="0.25">
      <c r="B57" s="111"/>
    </row>
    <row r="58" spans="2:2" x14ac:dyDescent="0.25">
      <c r="B58" s="111"/>
    </row>
    <row r="59" spans="2:2" x14ac:dyDescent="0.25">
      <c r="B59" s="111"/>
    </row>
    <row r="60" spans="2:2" x14ac:dyDescent="0.25">
      <c r="B60" s="111"/>
    </row>
    <row r="61" spans="2:2" x14ac:dyDescent="0.25">
      <c r="B61" s="111"/>
    </row>
    <row r="62" spans="2:2" x14ac:dyDescent="0.25">
      <c r="B62" s="111"/>
    </row>
    <row r="63" spans="2:2" x14ac:dyDescent="0.25">
      <c r="B63" s="111"/>
    </row>
    <row r="64" spans="2:2" x14ac:dyDescent="0.25">
      <c r="B64" s="111"/>
    </row>
    <row r="65" spans="2:2" x14ac:dyDescent="0.25">
      <c r="B65" s="111"/>
    </row>
    <row r="66" spans="2:2" x14ac:dyDescent="0.25">
      <c r="B66" s="111"/>
    </row>
    <row r="67" spans="2:2" x14ac:dyDescent="0.25">
      <c r="B67" s="111"/>
    </row>
    <row r="68" spans="2:2" x14ac:dyDescent="0.25">
      <c r="B68" s="111"/>
    </row>
    <row r="69" spans="2:2" x14ac:dyDescent="0.25">
      <c r="B69" s="111"/>
    </row>
    <row r="70" spans="2:2" x14ac:dyDescent="0.25">
      <c r="B70" s="111"/>
    </row>
    <row r="71" spans="2:2" x14ac:dyDescent="0.25">
      <c r="B71" s="111"/>
    </row>
    <row r="72" spans="2:2" x14ac:dyDescent="0.25">
      <c r="B72" s="111"/>
    </row>
    <row r="73" spans="2:2" x14ac:dyDescent="0.25">
      <c r="B73" s="111"/>
    </row>
    <row r="74" spans="2:2" x14ac:dyDescent="0.25">
      <c r="B74" s="111"/>
    </row>
    <row r="75" spans="2:2" x14ac:dyDescent="0.25">
      <c r="B75" s="111"/>
    </row>
    <row r="76" spans="2:2" x14ac:dyDescent="0.25">
      <c r="B76" s="111"/>
    </row>
    <row r="77" spans="2:2" x14ac:dyDescent="0.25">
      <c r="B77" s="111"/>
    </row>
    <row r="78" spans="2:2" x14ac:dyDescent="0.25">
      <c r="B78" s="111"/>
    </row>
    <row r="79" spans="2:2" x14ac:dyDescent="0.25">
      <c r="B79" s="111"/>
    </row>
    <row r="80" spans="2:2" x14ac:dyDescent="0.25">
      <c r="B80" s="111"/>
    </row>
    <row r="81" spans="2:2" x14ac:dyDescent="0.25">
      <c r="B81" s="111"/>
    </row>
    <row r="82" spans="2:2" x14ac:dyDescent="0.25">
      <c r="B82" s="111"/>
    </row>
    <row r="83" spans="2:2" x14ac:dyDescent="0.25">
      <c r="B83" s="111"/>
    </row>
    <row r="84" spans="2:2" x14ac:dyDescent="0.25">
      <c r="B84" s="111"/>
    </row>
    <row r="85" spans="2:2" x14ac:dyDescent="0.25">
      <c r="B85" s="111"/>
    </row>
    <row r="86" spans="2:2" x14ac:dyDescent="0.25">
      <c r="B86" s="111"/>
    </row>
    <row r="87" spans="2:2" x14ac:dyDescent="0.25">
      <c r="B87" s="111"/>
    </row>
    <row r="88" spans="2:2" x14ac:dyDescent="0.25">
      <c r="B88" s="111"/>
    </row>
    <row r="89" spans="2:2" x14ac:dyDescent="0.25">
      <c r="B89" s="111"/>
    </row>
    <row r="90" spans="2:2" x14ac:dyDescent="0.25">
      <c r="B90" s="111"/>
    </row>
    <row r="91" spans="2:2" x14ac:dyDescent="0.25">
      <c r="B91" s="111"/>
    </row>
    <row r="92" spans="2:2" x14ac:dyDescent="0.25">
      <c r="B92" s="111"/>
    </row>
    <row r="93" spans="2:2" x14ac:dyDescent="0.25">
      <c r="B93" s="111"/>
    </row>
    <row r="94" spans="2:2" x14ac:dyDescent="0.25">
      <c r="B94" s="111"/>
    </row>
    <row r="95" spans="2:2" x14ac:dyDescent="0.25">
      <c r="B95" s="111"/>
    </row>
    <row r="96" spans="2:2" x14ac:dyDescent="0.25">
      <c r="B96" s="111"/>
    </row>
    <row r="97" spans="2:2" x14ac:dyDescent="0.25">
      <c r="B97" s="111"/>
    </row>
    <row r="98" spans="2:2" x14ac:dyDescent="0.25">
      <c r="B98" s="111"/>
    </row>
    <row r="99" spans="2:2" x14ac:dyDescent="0.25">
      <c r="B99" s="111"/>
    </row>
    <row r="100" spans="2:2" x14ac:dyDescent="0.25">
      <c r="B100" s="111"/>
    </row>
    <row r="101" spans="2:2" x14ac:dyDescent="0.25">
      <c r="B101" s="111"/>
    </row>
    <row r="102" spans="2:2" x14ac:dyDescent="0.25">
      <c r="B102" s="111"/>
    </row>
    <row r="103" spans="2:2" x14ac:dyDescent="0.25">
      <c r="B103" s="111"/>
    </row>
    <row r="104" spans="2:2" x14ac:dyDescent="0.25">
      <c r="B104" s="111"/>
    </row>
    <row r="105" spans="2:2" x14ac:dyDescent="0.25">
      <c r="B105" s="111"/>
    </row>
    <row r="106" spans="2:2" x14ac:dyDescent="0.25">
      <c r="B106" s="111"/>
    </row>
    <row r="107" spans="2:2" x14ac:dyDescent="0.25">
      <c r="B107" s="111"/>
    </row>
    <row r="108" spans="2:2" x14ac:dyDescent="0.25">
      <c r="B108" s="111"/>
    </row>
    <row r="109" spans="2:2" x14ac:dyDescent="0.25">
      <c r="B109" s="111"/>
    </row>
    <row r="110" spans="2:2" x14ac:dyDescent="0.25">
      <c r="B110" s="111"/>
    </row>
    <row r="111" spans="2:2" x14ac:dyDescent="0.25">
      <c r="B111" s="111"/>
    </row>
    <row r="112" spans="2:2" x14ac:dyDescent="0.25">
      <c r="B112" s="111"/>
    </row>
    <row r="113" spans="2:2" x14ac:dyDescent="0.25">
      <c r="B113" s="111"/>
    </row>
    <row r="114" spans="2:2" x14ac:dyDescent="0.25">
      <c r="B114" s="111"/>
    </row>
    <row r="115" spans="2:2" x14ac:dyDescent="0.25">
      <c r="B115" s="111"/>
    </row>
    <row r="116" spans="2:2" x14ac:dyDescent="0.25">
      <c r="B116" s="111"/>
    </row>
    <row r="117" spans="2:2" x14ac:dyDescent="0.25">
      <c r="B117" s="111"/>
    </row>
    <row r="118" spans="2:2" x14ac:dyDescent="0.25">
      <c r="B118" s="111"/>
    </row>
    <row r="119" spans="2:2" x14ac:dyDescent="0.25">
      <c r="B119" s="111"/>
    </row>
    <row r="120" spans="2:2" x14ac:dyDescent="0.25">
      <c r="B120" s="111"/>
    </row>
    <row r="121" spans="2:2" x14ac:dyDescent="0.25">
      <c r="B121" s="111"/>
    </row>
    <row r="122" spans="2:2" x14ac:dyDescent="0.25">
      <c r="B122" s="111"/>
    </row>
    <row r="123" spans="2:2" x14ac:dyDescent="0.25">
      <c r="B123" s="111"/>
    </row>
    <row r="124" spans="2:2" x14ac:dyDescent="0.25">
      <c r="B124" s="111"/>
    </row>
    <row r="125" spans="2:2" x14ac:dyDescent="0.25">
      <c r="B125" s="111"/>
    </row>
    <row r="126" spans="2:2" x14ac:dyDescent="0.25">
      <c r="B126" s="111"/>
    </row>
    <row r="127" spans="2:2" x14ac:dyDescent="0.25">
      <c r="B127" s="111"/>
    </row>
    <row r="128" spans="2:2" x14ac:dyDescent="0.25">
      <c r="B128" s="111"/>
    </row>
    <row r="129" spans="2:2" x14ac:dyDescent="0.25">
      <c r="B129" s="111"/>
    </row>
    <row r="130" spans="2:2" x14ac:dyDescent="0.25">
      <c r="B130" s="111"/>
    </row>
    <row r="131" spans="2:2" x14ac:dyDescent="0.25">
      <c r="B131" s="111"/>
    </row>
    <row r="132" spans="2:2" x14ac:dyDescent="0.25">
      <c r="B132" s="111"/>
    </row>
    <row r="133" spans="2:2" x14ac:dyDescent="0.25">
      <c r="B133" s="111"/>
    </row>
    <row r="134" spans="2:2" x14ac:dyDescent="0.25">
      <c r="B134" s="111"/>
    </row>
    <row r="135" spans="2:2" x14ac:dyDescent="0.25">
      <c r="B135" s="111"/>
    </row>
    <row r="136" spans="2:2" x14ac:dyDescent="0.25">
      <c r="B136" s="111"/>
    </row>
    <row r="137" spans="2:2" x14ac:dyDescent="0.25">
      <c r="B137" s="111"/>
    </row>
    <row r="138" spans="2:2" x14ac:dyDescent="0.25">
      <c r="B138" s="111"/>
    </row>
    <row r="139" spans="2:2" x14ac:dyDescent="0.25">
      <c r="B139" s="111"/>
    </row>
    <row r="140" spans="2:2" x14ac:dyDescent="0.25">
      <c r="B140" s="111"/>
    </row>
    <row r="141" spans="2:2" x14ac:dyDescent="0.25">
      <c r="B141" s="111"/>
    </row>
    <row r="142" spans="2:2" x14ac:dyDescent="0.25">
      <c r="B142" s="111"/>
    </row>
    <row r="143" spans="2:2" x14ac:dyDescent="0.25">
      <c r="B143" s="111"/>
    </row>
    <row r="144" spans="2:2" x14ac:dyDescent="0.25">
      <c r="B144" s="111"/>
    </row>
    <row r="145" spans="2:2" x14ac:dyDescent="0.25">
      <c r="B145" s="111"/>
    </row>
    <row r="146" spans="2:2" x14ac:dyDescent="0.25">
      <c r="B146" s="111"/>
    </row>
    <row r="147" spans="2:2" x14ac:dyDescent="0.25">
      <c r="B147" s="111"/>
    </row>
    <row r="148" spans="2:2" x14ac:dyDescent="0.25">
      <c r="B148" s="111"/>
    </row>
    <row r="149" spans="2:2" x14ac:dyDescent="0.25">
      <c r="B149" s="111"/>
    </row>
    <row r="150" spans="2:2" x14ac:dyDescent="0.25">
      <c r="B150" s="111"/>
    </row>
    <row r="151" spans="2:2" x14ac:dyDescent="0.25">
      <c r="B151" s="111"/>
    </row>
    <row r="152" spans="2:2" x14ac:dyDescent="0.25">
      <c r="B152" s="111"/>
    </row>
    <row r="153" spans="2:2" x14ac:dyDescent="0.25">
      <c r="B153" s="111"/>
    </row>
    <row r="154" spans="2:2" x14ac:dyDescent="0.25">
      <c r="B154" s="111"/>
    </row>
    <row r="155" spans="2:2" x14ac:dyDescent="0.25">
      <c r="B155" s="111"/>
    </row>
    <row r="156" spans="2:2" x14ac:dyDescent="0.25">
      <c r="B156" s="111"/>
    </row>
    <row r="157" spans="2:2" x14ac:dyDescent="0.25">
      <c r="B157" s="111"/>
    </row>
    <row r="158" spans="2:2" x14ac:dyDescent="0.25">
      <c r="B158" s="111"/>
    </row>
    <row r="159" spans="2:2" x14ac:dyDescent="0.25">
      <c r="B159" s="111"/>
    </row>
    <row r="160" spans="2:2" x14ac:dyDescent="0.25">
      <c r="B160" s="111"/>
    </row>
    <row r="161" spans="2:2" x14ac:dyDescent="0.25">
      <c r="B161" s="111"/>
    </row>
    <row r="162" spans="2:2" x14ac:dyDescent="0.25">
      <c r="B162" s="111"/>
    </row>
    <row r="163" spans="2:2" x14ac:dyDescent="0.25">
      <c r="B163" s="111"/>
    </row>
    <row r="164" spans="2:2" x14ac:dyDescent="0.25">
      <c r="B164" s="111"/>
    </row>
    <row r="165" spans="2:2" x14ac:dyDescent="0.25">
      <c r="B165" s="111"/>
    </row>
    <row r="166" spans="2:2" x14ac:dyDescent="0.25">
      <c r="B166" s="111"/>
    </row>
    <row r="167" spans="2:2" x14ac:dyDescent="0.25">
      <c r="B167" s="111"/>
    </row>
    <row r="168" spans="2:2" x14ac:dyDescent="0.25">
      <c r="B168" s="111"/>
    </row>
    <row r="169" spans="2:2" x14ac:dyDescent="0.25">
      <c r="B169" s="111"/>
    </row>
    <row r="170" spans="2:2" x14ac:dyDescent="0.25">
      <c r="B170" s="111"/>
    </row>
    <row r="171" spans="2:2" x14ac:dyDescent="0.25">
      <c r="B171" s="111"/>
    </row>
    <row r="172" spans="2:2" x14ac:dyDescent="0.25">
      <c r="B172" s="111"/>
    </row>
    <row r="173" spans="2:2" x14ac:dyDescent="0.25">
      <c r="B173" s="111"/>
    </row>
    <row r="174" spans="2:2" x14ac:dyDescent="0.25">
      <c r="B174" s="111"/>
    </row>
    <row r="175" spans="2:2" x14ac:dyDescent="0.25">
      <c r="B175" s="111"/>
    </row>
    <row r="176" spans="2:2" x14ac:dyDescent="0.25">
      <c r="B176" s="111"/>
    </row>
    <row r="177" spans="2:2" x14ac:dyDescent="0.25">
      <c r="B177" s="111"/>
    </row>
    <row r="178" spans="2:2" x14ac:dyDescent="0.25">
      <c r="B178" s="111"/>
    </row>
    <row r="179" spans="2:2" x14ac:dyDescent="0.25">
      <c r="B179" s="111"/>
    </row>
    <row r="180" spans="2:2" x14ac:dyDescent="0.25">
      <c r="B180" s="111"/>
    </row>
    <row r="181" spans="2:2" x14ac:dyDescent="0.25">
      <c r="B181" s="111"/>
    </row>
    <row r="182" spans="2:2" x14ac:dyDescent="0.25">
      <c r="B182" s="111"/>
    </row>
    <row r="183" spans="2:2" x14ac:dyDescent="0.25">
      <c r="B183" s="111"/>
    </row>
    <row r="184" spans="2:2" x14ac:dyDescent="0.25">
      <c r="B184" s="111"/>
    </row>
    <row r="185" spans="2:2" x14ac:dyDescent="0.25">
      <c r="B185" s="111"/>
    </row>
    <row r="186" spans="2:2" x14ac:dyDescent="0.25">
      <c r="B186" s="111"/>
    </row>
    <row r="187" spans="2:2" x14ac:dyDescent="0.25">
      <c r="B187" s="111"/>
    </row>
    <row r="188" spans="2:2" x14ac:dyDescent="0.25">
      <c r="B188" s="111"/>
    </row>
    <row r="189" spans="2:2" x14ac:dyDescent="0.25">
      <c r="B189" s="111"/>
    </row>
    <row r="190" spans="2:2" x14ac:dyDescent="0.25">
      <c r="B190" s="111"/>
    </row>
    <row r="191" spans="2:2" x14ac:dyDescent="0.25">
      <c r="B191" s="111"/>
    </row>
    <row r="192" spans="2:2" x14ac:dyDescent="0.25">
      <c r="B192" s="111"/>
    </row>
    <row r="193" spans="2:2" x14ac:dyDescent="0.25">
      <c r="B193" s="111"/>
    </row>
    <row r="194" spans="2:2" x14ac:dyDescent="0.25">
      <c r="B194" s="111"/>
    </row>
    <row r="195" spans="2:2" x14ac:dyDescent="0.25">
      <c r="B195" s="111"/>
    </row>
    <row r="196" spans="2:2" x14ac:dyDescent="0.25">
      <c r="B196" s="111"/>
    </row>
    <row r="197" spans="2:2" x14ac:dyDescent="0.25">
      <c r="B197" s="111"/>
    </row>
    <row r="198" spans="2:2" x14ac:dyDescent="0.25">
      <c r="B198" s="111"/>
    </row>
    <row r="199" spans="2:2" x14ac:dyDescent="0.25">
      <c r="B199" s="111"/>
    </row>
    <row r="200" spans="2:2" x14ac:dyDescent="0.25">
      <c r="B200" s="111"/>
    </row>
    <row r="201" spans="2:2" x14ac:dyDescent="0.25">
      <c r="B201" s="111"/>
    </row>
    <row r="202" spans="2:2" x14ac:dyDescent="0.25">
      <c r="B202" s="111"/>
    </row>
    <row r="203" spans="2:2" x14ac:dyDescent="0.25">
      <c r="B203" s="111"/>
    </row>
    <row r="204" spans="2:2" x14ac:dyDescent="0.25">
      <c r="B204" s="111"/>
    </row>
    <row r="205" spans="2:2" x14ac:dyDescent="0.25">
      <c r="B205" s="111"/>
    </row>
    <row r="206" spans="2:2" x14ac:dyDescent="0.25">
      <c r="B206" s="111"/>
    </row>
    <row r="207" spans="2:2" x14ac:dyDescent="0.25">
      <c r="B207" s="111"/>
    </row>
    <row r="208" spans="2:2" x14ac:dyDescent="0.25">
      <c r="B208" s="111"/>
    </row>
    <row r="209" spans="2:2" x14ac:dyDescent="0.25">
      <c r="B209" s="111"/>
    </row>
    <row r="210" spans="2:2" x14ac:dyDescent="0.25">
      <c r="B210" s="111"/>
    </row>
    <row r="211" spans="2:2" x14ac:dyDescent="0.25">
      <c r="B211" s="111"/>
    </row>
    <row r="212" spans="2:2" x14ac:dyDescent="0.25">
      <c r="B212" s="111"/>
    </row>
    <row r="213" spans="2:2" x14ac:dyDescent="0.25">
      <c r="B213" s="111"/>
    </row>
    <row r="214" spans="2:2" x14ac:dyDescent="0.25">
      <c r="B214" s="111"/>
    </row>
    <row r="215" spans="2:2" x14ac:dyDescent="0.25">
      <c r="B215" s="111"/>
    </row>
    <row r="216" spans="2:2" x14ac:dyDescent="0.25">
      <c r="B216" s="111"/>
    </row>
    <row r="217" spans="2:2" x14ac:dyDescent="0.25">
      <c r="B217" s="111"/>
    </row>
    <row r="218" spans="2:2" x14ac:dyDescent="0.25">
      <c r="B218" s="111"/>
    </row>
    <row r="219" spans="2:2" x14ac:dyDescent="0.25">
      <c r="B219" s="111"/>
    </row>
    <row r="220" spans="2:2" x14ac:dyDescent="0.25">
      <c r="B220" s="111"/>
    </row>
    <row r="221" spans="2:2" x14ac:dyDescent="0.25">
      <c r="B221" s="111"/>
    </row>
    <row r="222" spans="2:2" x14ac:dyDescent="0.25">
      <c r="B222" s="111"/>
    </row>
    <row r="223" spans="2:2" x14ac:dyDescent="0.25">
      <c r="B223" s="111"/>
    </row>
    <row r="224" spans="2:2" x14ac:dyDescent="0.25">
      <c r="B224" s="111"/>
    </row>
    <row r="225" spans="2:2" x14ac:dyDescent="0.25">
      <c r="B225" s="111"/>
    </row>
    <row r="226" spans="2:2" x14ac:dyDescent="0.25">
      <c r="B226" s="111"/>
    </row>
    <row r="227" spans="2:2" x14ac:dyDescent="0.25">
      <c r="B227" s="111"/>
    </row>
    <row r="228" spans="2:2" x14ac:dyDescent="0.25">
      <c r="B228" s="111"/>
    </row>
    <row r="229" spans="2:2" x14ac:dyDescent="0.25">
      <c r="B229" s="111"/>
    </row>
    <row r="230" spans="2:2" x14ac:dyDescent="0.25">
      <c r="B230" s="111"/>
    </row>
    <row r="231" spans="2:2" x14ac:dyDescent="0.25">
      <c r="B231" s="111"/>
    </row>
    <row r="232" spans="2:2" x14ac:dyDescent="0.25">
      <c r="B232" s="111"/>
    </row>
    <row r="233" spans="2:2" x14ac:dyDescent="0.25">
      <c r="B233" s="111"/>
    </row>
    <row r="234" spans="2:2" x14ac:dyDescent="0.25">
      <c r="B234" s="111"/>
    </row>
    <row r="235" spans="2:2" x14ac:dyDescent="0.25">
      <c r="B235" s="111"/>
    </row>
    <row r="236" spans="2:2" x14ac:dyDescent="0.25">
      <c r="B236" s="111"/>
    </row>
    <row r="237" spans="2:2" x14ac:dyDescent="0.25">
      <c r="B237" s="111"/>
    </row>
    <row r="238" spans="2:2" x14ac:dyDescent="0.25">
      <c r="B238" s="111"/>
    </row>
    <row r="239" spans="2:2" x14ac:dyDescent="0.25">
      <c r="B239" s="111"/>
    </row>
    <row r="240" spans="2:2" x14ac:dyDescent="0.25">
      <c r="B240" s="111"/>
    </row>
    <row r="241" spans="2:2" x14ac:dyDescent="0.25">
      <c r="B241" s="111"/>
    </row>
    <row r="242" spans="2:2" x14ac:dyDescent="0.25">
      <c r="B242" s="111"/>
    </row>
    <row r="243" spans="2:2" x14ac:dyDescent="0.25">
      <c r="B243" s="111"/>
    </row>
    <row r="244" spans="2:2" x14ac:dyDescent="0.25">
      <c r="B244" s="111"/>
    </row>
    <row r="245" spans="2:2" x14ac:dyDescent="0.25">
      <c r="B245" s="111"/>
    </row>
    <row r="246" spans="2:2" x14ac:dyDescent="0.25">
      <c r="B246" s="111"/>
    </row>
    <row r="247" spans="2:2" x14ac:dyDescent="0.25">
      <c r="B247" s="111"/>
    </row>
    <row r="248" spans="2:2" x14ac:dyDescent="0.25">
      <c r="B248" s="111"/>
    </row>
    <row r="249" spans="2:2" x14ac:dyDescent="0.25">
      <c r="B249" s="111"/>
    </row>
    <row r="250" spans="2:2" x14ac:dyDescent="0.25">
      <c r="B250" s="111"/>
    </row>
    <row r="251" spans="2:2" x14ac:dyDescent="0.25">
      <c r="B251" s="111"/>
    </row>
    <row r="252" spans="2:2" x14ac:dyDescent="0.25">
      <c r="B252" s="111"/>
    </row>
    <row r="253" spans="2:2" x14ac:dyDescent="0.25">
      <c r="B253" s="111"/>
    </row>
    <row r="254" spans="2:2" x14ac:dyDescent="0.25">
      <c r="B254" s="111"/>
    </row>
    <row r="255" spans="2:2" x14ac:dyDescent="0.25">
      <c r="B255" s="111"/>
    </row>
    <row r="256" spans="2:2" x14ac:dyDescent="0.25">
      <c r="B256" s="111"/>
    </row>
    <row r="257" spans="2:2" x14ac:dyDescent="0.25">
      <c r="B257" s="111"/>
    </row>
    <row r="258" spans="2:2" x14ac:dyDescent="0.25">
      <c r="B258" s="111"/>
    </row>
    <row r="259" spans="2:2" x14ac:dyDescent="0.25">
      <c r="B259" s="111"/>
    </row>
    <row r="260" spans="2:2" x14ac:dyDescent="0.25">
      <c r="B260" s="111"/>
    </row>
    <row r="261" spans="2:2" x14ac:dyDescent="0.25">
      <c r="B261" s="111"/>
    </row>
    <row r="262" spans="2:2" x14ac:dyDescent="0.25">
      <c r="B262" s="111"/>
    </row>
    <row r="263" spans="2:2" x14ac:dyDescent="0.25">
      <c r="B263" s="111"/>
    </row>
    <row r="264" spans="2:2" x14ac:dyDescent="0.25">
      <c r="B264" s="111"/>
    </row>
    <row r="265" spans="2:2" x14ac:dyDescent="0.25">
      <c r="B265" s="111"/>
    </row>
    <row r="266" spans="2:2" x14ac:dyDescent="0.25">
      <c r="B266" s="111"/>
    </row>
    <row r="267" spans="2:2" x14ac:dyDescent="0.25">
      <c r="B267" s="111"/>
    </row>
    <row r="268" spans="2:2" x14ac:dyDescent="0.25">
      <c r="B268" s="111"/>
    </row>
    <row r="269" spans="2:2" x14ac:dyDescent="0.25">
      <c r="B269" s="111"/>
    </row>
    <row r="270" spans="2:2" x14ac:dyDescent="0.25">
      <c r="B270" s="111"/>
    </row>
    <row r="271" spans="2:2" x14ac:dyDescent="0.25">
      <c r="B271" s="111"/>
    </row>
    <row r="272" spans="2:2" x14ac:dyDescent="0.25">
      <c r="B272" s="111"/>
    </row>
    <row r="273" spans="2:2" x14ac:dyDescent="0.25">
      <c r="B273" s="111"/>
    </row>
    <row r="274" spans="2:2" x14ac:dyDescent="0.25">
      <c r="B274" s="111"/>
    </row>
    <row r="275" spans="2:2" x14ac:dyDescent="0.25">
      <c r="B275" s="111"/>
    </row>
    <row r="276" spans="2:2" x14ac:dyDescent="0.25">
      <c r="B276" s="111"/>
    </row>
    <row r="277" spans="2:2" x14ac:dyDescent="0.25">
      <c r="B277" s="111"/>
    </row>
    <row r="278" spans="2:2" x14ac:dyDescent="0.25">
      <c r="B278" s="111"/>
    </row>
    <row r="279" spans="2:2" x14ac:dyDescent="0.25">
      <c r="B279" s="111"/>
    </row>
    <row r="280" spans="2:2" x14ac:dyDescent="0.25">
      <c r="B280" s="111"/>
    </row>
    <row r="281" spans="2:2" x14ac:dyDescent="0.25">
      <c r="B281" s="111"/>
    </row>
    <row r="282" spans="2:2" x14ac:dyDescent="0.25">
      <c r="B282" s="111"/>
    </row>
    <row r="283" spans="2:2" x14ac:dyDescent="0.25">
      <c r="B283" s="111"/>
    </row>
    <row r="284" spans="2:2" x14ac:dyDescent="0.25">
      <c r="B284" s="111"/>
    </row>
    <row r="285" spans="2:2" x14ac:dyDescent="0.25">
      <c r="B285" s="111"/>
    </row>
    <row r="286" spans="2:2" x14ac:dyDescent="0.25">
      <c r="B286" s="111"/>
    </row>
    <row r="287" spans="2:2" x14ac:dyDescent="0.25">
      <c r="B287" s="111"/>
    </row>
    <row r="288" spans="2:2" x14ac:dyDescent="0.25">
      <c r="B288" s="111"/>
    </row>
    <row r="289" spans="2:2" x14ac:dyDescent="0.25">
      <c r="B289" s="111"/>
    </row>
    <row r="290" spans="2:2" x14ac:dyDescent="0.25">
      <c r="B290" s="111"/>
    </row>
    <row r="291" spans="2:2" x14ac:dyDescent="0.25">
      <c r="B291" s="111"/>
    </row>
    <row r="292" spans="2:2" x14ac:dyDescent="0.25">
      <c r="B292" s="111"/>
    </row>
    <row r="293" spans="2:2" x14ac:dyDescent="0.25">
      <c r="B293" s="111"/>
    </row>
    <row r="294" spans="2:2" x14ac:dyDescent="0.25">
      <c r="B294" s="111"/>
    </row>
    <row r="295" spans="2:2" x14ac:dyDescent="0.25">
      <c r="B295" s="111"/>
    </row>
    <row r="296" spans="2:2" x14ac:dyDescent="0.25">
      <c r="B296" s="111"/>
    </row>
    <row r="297" spans="2:2" x14ac:dyDescent="0.25">
      <c r="B297" s="111"/>
    </row>
    <row r="298" spans="2:2" x14ac:dyDescent="0.25">
      <c r="B298" s="111"/>
    </row>
    <row r="299" spans="2:2" x14ac:dyDescent="0.25">
      <c r="B299" s="111"/>
    </row>
    <row r="300" spans="2:2" x14ac:dyDescent="0.25">
      <c r="B300" s="111"/>
    </row>
    <row r="301" spans="2:2" x14ac:dyDescent="0.25">
      <c r="B301" s="111"/>
    </row>
    <row r="302" spans="2:2" x14ac:dyDescent="0.25">
      <c r="B302" s="111"/>
    </row>
    <row r="303" spans="2:2" x14ac:dyDescent="0.25">
      <c r="B303" s="111"/>
    </row>
    <row r="304" spans="2:2" x14ac:dyDescent="0.25">
      <c r="B304" s="111"/>
    </row>
    <row r="305" spans="2:2" x14ac:dyDescent="0.25">
      <c r="B305" s="111"/>
    </row>
    <row r="306" spans="2:2" x14ac:dyDescent="0.25">
      <c r="B306" s="111"/>
    </row>
    <row r="307" spans="2:2" x14ac:dyDescent="0.25">
      <c r="B307" s="111"/>
    </row>
    <row r="308" spans="2:2" x14ac:dyDescent="0.25">
      <c r="B308" s="111"/>
    </row>
    <row r="309" spans="2:2" x14ac:dyDescent="0.25">
      <c r="B309" s="111"/>
    </row>
    <row r="310" spans="2:2" x14ac:dyDescent="0.25">
      <c r="B310" s="111"/>
    </row>
    <row r="311" spans="2:2" x14ac:dyDescent="0.25">
      <c r="B311" s="111"/>
    </row>
    <row r="312" spans="2:2" x14ac:dyDescent="0.25">
      <c r="B312" s="111"/>
    </row>
    <row r="313" spans="2:2" x14ac:dyDescent="0.25">
      <c r="B313" s="111"/>
    </row>
    <row r="314" spans="2:2" x14ac:dyDescent="0.25">
      <c r="B314" s="111"/>
    </row>
    <row r="315" spans="2:2" x14ac:dyDescent="0.25">
      <c r="B315" s="111"/>
    </row>
    <row r="316" spans="2:2" x14ac:dyDescent="0.25">
      <c r="B316" s="111"/>
    </row>
    <row r="317" spans="2:2" x14ac:dyDescent="0.25">
      <c r="B317" s="111"/>
    </row>
    <row r="318" spans="2:2" x14ac:dyDescent="0.25">
      <c r="B318" s="111"/>
    </row>
    <row r="319" spans="2:2" x14ac:dyDescent="0.25">
      <c r="B319" s="111"/>
    </row>
    <row r="320" spans="2:2" x14ac:dyDescent="0.25">
      <c r="B320" s="111"/>
    </row>
    <row r="321" spans="2:2" x14ac:dyDescent="0.25">
      <c r="B321" s="111"/>
    </row>
    <row r="322" spans="2:2" x14ac:dyDescent="0.25">
      <c r="B322" s="111"/>
    </row>
    <row r="323" spans="2:2" x14ac:dyDescent="0.25">
      <c r="B323" s="111"/>
    </row>
    <row r="324" spans="2:2" x14ac:dyDescent="0.25">
      <c r="B324" s="111"/>
    </row>
    <row r="325" spans="2:2" x14ac:dyDescent="0.25">
      <c r="B325" s="111"/>
    </row>
    <row r="326" spans="2:2" x14ac:dyDescent="0.25">
      <c r="B326" s="111"/>
    </row>
    <row r="327" spans="2:2" x14ac:dyDescent="0.25">
      <c r="B327" s="111"/>
    </row>
    <row r="328" spans="2:2" x14ac:dyDescent="0.25">
      <c r="B328" s="111"/>
    </row>
    <row r="329" spans="2:2" x14ac:dyDescent="0.25">
      <c r="B329" s="111"/>
    </row>
    <row r="330" spans="2:2" x14ac:dyDescent="0.25">
      <c r="B330" s="111"/>
    </row>
    <row r="331" spans="2:2" x14ac:dyDescent="0.25">
      <c r="B331" s="111"/>
    </row>
    <row r="332" spans="2:2" x14ac:dyDescent="0.25">
      <c r="B332" s="111"/>
    </row>
    <row r="333" spans="2:2" x14ac:dyDescent="0.25">
      <c r="B333" s="111"/>
    </row>
    <row r="334" spans="2:2" x14ac:dyDescent="0.25">
      <c r="B334" s="111"/>
    </row>
    <row r="335" spans="2:2" x14ac:dyDescent="0.25">
      <c r="B335" s="111"/>
    </row>
    <row r="336" spans="2:2" x14ac:dyDescent="0.25">
      <c r="B336" s="111"/>
    </row>
    <row r="337" spans="2:2" x14ac:dyDescent="0.25">
      <c r="B337" s="111"/>
    </row>
    <row r="338" spans="2:2" x14ac:dyDescent="0.25">
      <c r="B338" s="111"/>
    </row>
    <row r="339" spans="2:2" x14ac:dyDescent="0.25">
      <c r="B339" s="111"/>
    </row>
    <row r="340" spans="2:2" x14ac:dyDescent="0.25">
      <c r="B340" s="111"/>
    </row>
    <row r="341" spans="2:2" x14ac:dyDescent="0.25">
      <c r="B341" s="111"/>
    </row>
    <row r="342" spans="2:2" x14ac:dyDescent="0.25">
      <c r="B342" s="111"/>
    </row>
    <row r="343" spans="2:2" x14ac:dyDescent="0.25">
      <c r="B343" s="111"/>
    </row>
    <row r="344" spans="2:2" x14ac:dyDescent="0.25">
      <c r="B344" s="111"/>
    </row>
    <row r="345" spans="2:2" x14ac:dyDescent="0.25">
      <c r="B345" s="111"/>
    </row>
    <row r="346" spans="2:2" x14ac:dyDescent="0.25">
      <c r="B346" s="111"/>
    </row>
    <row r="347" spans="2:2" x14ac:dyDescent="0.25">
      <c r="B347" s="111"/>
    </row>
    <row r="348" spans="2:2" x14ac:dyDescent="0.25">
      <c r="B348" s="111"/>
    </row>
    <row r="349" spans="2:2" x14ac:dyDescent="0.25">
      <c r="B349" s="111"/>
    </row>
    <row r="350" spans="2:2" x14ac:dyDescent="0.25">
      <c r="B350" s="111"/>
    </row>
    <row r="351" spans="2:2" x14ac:dyDescent="0.25">
      <c r="B351" s="111"/>
    </row>
    <row r="352" spans="2:2" x14ac:dyDescent="0.25">
      <c r="B352" s="111"/>
    </row>
    <row r="353" spans="2:2" x14ac:dyDescent="0.25">
      <c r="B353" s="111"/>
    </row>
    <row r="354" spans="2:2" x14ac:dyDescent="0.25">
      <c r="B354" s="111"/>
    </row>
    <row r="355" spans="2:2" x14ac:dyDescent="0.25">
      <c r="B355" s="111"/>
    </row>
    <row r="356" spans="2:2" x14ac:dyDescent="0.25">
      <c r="B356" s="111"/>
    </row>
    <row r="357" spans="2:2" x14ac:dyDescent="0.25">
      <c r="B357" s="111"/>
    </row>
    <row r="358" spans="2:2" x14ac:dyDescent="0.25">
      <c r="B358" s="111"/>
    </row>
    <row r="359" spans="2:2" x14ac:dyDescent="0.25">
      <c r="B359" s="111"/>
    </row>
    <row r="360" spans="2:2" x14ac:dyDescent="0.25">
      <c r="B360" s="111"/>
    </row>
    <row r="361" spans="2:2" x14ac:dyDescent="0.25">
      <c r="B361" s="111"/>
    </row>
    <row r="362" spans="2:2" x14ac:dyDescent="0.25">
      <c r="B362" s="111"/>
    </row>
    <row r="363" spans="2:2" x14ac:dyDescent="0.25">
      <c r="B363" s="111"/>
    </row>
    <row r="364" spans="2:2" x14ac:dyDescent="0.25">
      <c r="B364" s="111"/>
    </row>
    <row r="365" spans="2:2" x14ac:dyDescent="0.25">
      <c r="B365" s="111"/>
    </row>
    <row r="366" spans="2:2" x14ac:dyDescent="0.25">
      <c r="B366" s="111"/>
    </row>
    <row r="367" spans="2:2" x14ac:dyDescent="0.25">
      <c r="B367" s="111"/>
    </row>
    <row r="368" spans="2:2" x14ac:dyDescent="0.25">
      <c r="B368" s="111"/>
    </row>
    <row r="369" spans="2:2" x14ac:dyDescent="0.25">
      <c r="B369" s="111"/>
    </row>
    <row r="370" spans="2:2" x14ac:dyDescent="0.25">
      <c r="B370" s="111"/>
    </row>
    <row r="371" spans="2:2" x14ac:dyDescent="0.25">
      <c r="B371" s="111"/>
    </row>
    <row r="372" spans="2:2" x14ac:dyDescent="0.25">
      <c r="B372" s="111"/>
    </row>
    <row r="373" spans="2:2" x14ac:dyDescent="0.25">
      <c r="B373" s="111"/>
    </row>
    <row r="374" spans="2:2" x14ac:dyDescent="0.25">
      <c r="B374" s="111"/>
    </row>
    <row r="375" spans="2:2" x14ac:dyDescent="0.25">
      <c r="B375" s="111"/>
    </row>
    <row r="376" spans="2:2" x14ac:dyDescent="0.25">
      <c r="B376" s="111"/>
    </row>
    <row r="377" spans="2:2" x14ac:dyDescent="0.25">
      <c r="B377" s="111"/>
    </row>
    <row r="378" spans="2:2" x14ac:dyDescent="0.25">
      <c r="B378" s="111"/>
    </row>
    <row r="379" spans="2:2" x14ac:dyDescent="0.25">
      <c r="B379" s="111"/>
    </row>
    <row r="380" spans="2:2" x14ac:dyDescent="0.25">
      <c r="B380" s="111"/>
    </row>
    <row r="381" spans="2:2" x14ac:dyDescent="0.25">
      <c r="B381" s="111"/>
    </row>
    <row r="382" spans="2:2" x14ac:dyDescent="0.25">
      <c r="B382" s="111"/>
    </row>
    <row r="383" spans="2:2" x14ac:dyDescent="0.25">
      <c r="B383" s="111"/>
    </row>
    <row r="384" spans="2:2" x14ac:dyDescent="0.25">
      <c r="B384" s="111"/>
    </row>
    <row r="385" spans="2:2" x14ac:dyDescent="0.25">
      <c r="B385" s="111"/>
    </row>
    <row r="386" spans="2:2" x14ac:dyDescent="0.25">
      <c r="B386" s="111"/>
    </row>
    <row r="387" spans="2:2" x14ac:dyDescent="0.25">
      <c r="B387" s="111"/>
    </row>
    <row r="388" spans="2:2" x14ac:dyDescent="0.25">
      <c r="B388" s="111"/>
    </row>
    <row r="389" spans="2:2" x14ac:dyDescent="0.25">
      <c r="B389" s="111"/>
    </row>
    <row r="390" spans="2:2" x14ac:dyDescent="0.25">
      <c r="B390" s="111"/>
    </row>
    <row r="391" spans="2:2" x14ac:dyDescent="0.25">
      <c r="B391" s="111"/>
    </row>
    <row r="392" spans="2:2" x14ac:dyDescent="0.25">
      <c r="B392" s="111"/>
    </row>
    <row r="393" spans="2:2" x14ac:dyDescent="0.25">
      <c r="B393" s="111"/>
    </row>
    <row r="394" spans="2:2" x14ac:dyDescent="0.25">
      <c r="B394" s="111"/>
    </row>
    <row r="395" spans="2:2" x14ac:dyDescent="0.25">
      <c r="B395" s="111"/>
    </row>
    <row r="396" spans="2:2" x14ac:dyDescent="0.25">
      <c r="B396" s="111"/>
    </row>
    <row r="397" spans="2:2" x14ac:dyDescent="0.25">
      <c r="B397" s="111"/>
    </row>
    <row r="398" spans="2:2" x14ac:dyDescent="0.25">
      <c r="B398" s="111"/>
    </row>
    <row r="399" spans="2:2" x14ac:dyDescent="0.25">
      <c r="B399" s="111"/>
    </row>
    <row r="400" spans="2:2" x14ac:dyDescent="0.25">
      <c r="B400" s="111"/>
    </row>
    <row r="401" spans="2:2" x14ac:dyDescent="0.25">
      <c r="B401" s="111"/>
    </row>
    <row r="402" spans="2:2" x14ac:dyDescent="0.25">
      <c r="B402" s="111"/>
    </row>
    <row r="403" spans="2:2" x14ac:dyDescent="0.25">
      <c r="B403" s="111"/>
    </row>
    <row r="404" spans="2:2" x14ac:dyDescent="0.25">
      <c r="B404" s="111"/>
    </row>
    <row r="405" spans="2:2" x14ac:dyDescent="0.25">
      <c r="B405" s="111"/>
    </row>
    <row r="406" spans="2:2" x14ac:dyDescent="0.25">
      <c r="B406" s="111"/>
    </row>
    <row r="407" spans="2:2" x14ac:dyDescent="0.25">
      <c r="B407" s="111"/>
    </row>
    <row r="408" spans="2:2" x14ac:dyDescent="0.25">
      <c r="B408" s="111"/>
    </row>
    <row r="409" spans="2:2" x14ac:dyDescent="0.25">
      <c r="B409" s="111"/>
    </row>
    <row r="410" spans="2:2" x14ac:dyDescent="0.25">
      <c r="B410" s="111"/>
    </row>
    <row r="411" spans="2:2" x14ac:dyDescent="0.25">
      <c r="B411" s="111"/>
    </row>
    <row r="412" spans="2:2" x14ac:dyDescent="0.25">
      <c r="B412" s="111"/>
    </row>
    <row r="413" spans="2:2" x14ac:dyDescent="0.25">
      <c r="B413" s="111"/>
    </row>
    <row r="414" spans="2:2" x14ac:dyDescent="0.25">
      <c r="B414" s="111"/>
    </row>
    <row r="415" spans="2:2" x14ac:dyDescent="0.25">
      <c r="B415" s="111"/>
    </row>
    <row r="416" spans="2:2" x14ac:dyDescent="0.25">
      <c r="B416" s="111"/>
    </row>
    <row r="417" spans="2:2" x14ac:dyDescent="0.25">
      <c r="B417" s="111"/>
    </row>
    <row r="418" spans="2:2" x14ac:dyDescent="0.25">
      <c r="B418" s="111"/>
    </row>
    <row r="419" spans="2:2" x14ac:dyDescent="0.25">
      <c r="B419" s="111"/>
    </row>
    <row r="420" spans="2:2" x14ac:dyDescent="0.25">
      <c r="B420" s="111"/>
    </row>
    <row r="421" spans="2:2" x14ac:dyDescent="0.25">
      <c r="B421" s="111"/>
    </row>
    <row r="422" spans="2:2" x14ac:dyDescent="0.25">
      <c r="B422" s="111"/>
    </row>
    <row r="423" spans="2:2" x14ac:dyDescent="0.25">
      <c r="B423" s="111"/>
    </row>
    <row r="424" spans="2:2" x14ac:dyDescent="0.25">
      <c r="B424" s="111"/>
    </row>
    <row r="425" spans="2:2" x14ac:dyDescent="0.25">
      <c r="B425" s="111"/>
    </row>
    <row r="426" spans="2:2" x14ac:dyDescent="0.25">
      <c r="B426" s="111"/>
    </row>
    <row r="427" spans="2:2" x14ac:dyDescent="0.25">
      <c r="B427" s="111"/>
    </row>
    <row r="428" spans="2:2" x14ac:dyDescent="0.25">
      <c r="B428" s="111"/>
    </row>
    <row r="429" spans="2:2" x14ac:dyDescent="0.25">
      <c r="B429" s="111"/>
    </row>
    <row r="430" spans="2:2" x14ac:dyDescent="0.25">
      <c r="B430" s="111"/>
    </row>
    <row r="431" spans="2:2" x14ac:dyDescent="0.25">
      <c r="B431" s="111"/>
    </row>
    <row r="432" spans="2:2" x14ac:dyDescent="0.25">
      <c r="B432" s="111"/>
    </row>
    <row r="433" spans="2:2" x14ac:dyDescent="0.25">
      <c r="B433" s="111"/>
    </row>
    <row r="434" spans="2:2" x14ac:dyDescent="0.25">
      <c r="B434" s="111"/>
    </row>
    <row r="435" spans="2:2" x14ac:dyDescent="0.25">
      <c r="B435" s="111"/>
    </row>
    <row r="436" spans="2:2" x14ac:dyDescent="0.25">
      <c r="B436" s="111"/>
    </row>
    <row r="437" spans="2:2" x14ac:dyDescent="0.25">
      <c r="B437" s="111"/>
    </row>
    <row r="438" spans="2:2" x14ac:dyDescent="0.25">
      <c r="B438" s="111"/>
    </row>
    <row r="439" spans="2:2" x14ac:dyDescent="0.25">
      <c r="B439" s="111"/>
    </row>
    <row r="440" spans="2:2" x14ac:dyDescent="0.25">
      <c r="B440" s="111"/>
    </row>
    <row r="441" spans="2:2" x14ac:dyDescent="0.25">
      <c r="B441" s="111"/>
    </row>
    <row r="442" spans="2:2" x14ac:dyDescent="0.25">
      <c r="B442" s="111"/>
    </row>
    <row r="443" spans="2:2" x14ac:dyDescent="0.25">
      <c r="B443" s="111"/>
    </row>
    <row r="444" spans="2:2" x14ac:dyDescent="0.25">
      <c r="B444" s="111"/>
    </row>
    <row r="445" spans="2:2" x14ac:dyDescent="0.25">
      <c r="B445" s="111"/>
    </row>
    <row r="446" spans="2:2" x14ac:dyDescent="0.25">
      <c r="B446" s="111"/>
    </row>
    <row r="447" spans="2:2" x14ac:dyDescent="0.25">
      <c r="B447" s="111"/>
    </row>
    <row r="448" spans="2:2" x14ac:dyDescent="0.25">
      <c r="B448" s="111"/>
    </row>
    <row r="449" spans="2:2" x14ac:dyDescent="0.25">
      <c r="B449" s="111"/>
    </row>
    <row r="450" spans="2:2" x14ac:dyDescent="0.25">
      <c r="B450" s="111"/>
    </row>
    <row r="451" spans="2:2" x14ac:dyDescent="0.25">
      <c r="B451" s="111"/>
    </row>
    <row r="452" spans="2:2" x14ac:dyDescent="0.25">
      <c r="B452" s="111"/>
    </row>
    <row r="453" spans="2:2" x14ac:dyDescent="0.25">
      <c r="B453" s="111"/>
    </row>
    <row r="454" spans="2:2" x14ac:dyDescent="0.25">
      <c r="B454" s="111"/>
    </row>
    <row r="455" spans="2:2" x14ac:dyDescent="0.25">
      <c r="B455" s="111"/>
    </row>
    <row r="456" spans="2:2" x14ac:dyDescent="0.25">
      <c r="B456" s="111"/>
    </row>
    <row r="457" spans="2:2" x14ac:dyDescent="0.25">
      <c r="B457" s="111"/>
    </row>
    <row r="458" spans="2:2" x14ac:dyDescent="0.25">
      <c r="B458" s="111"/>
    </row>
    <row r="459" spans="2:2" x14ac:dyDescent="0.25">
      <c r="B459" s="111"/>
    </row>
    <row r="460" spans="2:2" x14ac:dyDescent="0.25">
      <c r="B460" s="111"/>
    </row>
    <row r="461" spans="2:2" x14ac:dyDescent="0.25">
      <c r="B461" s="111"/>
    </row>
    <row r="462" spans="2:2" x14ac:dyDescent="0.25">
      <c r="B462" s="111"/>
    </row>
    <row r="463" spans="2:2" x14ac:dyDescent="0.25">
      <c r="B463" s="111"/>
    </row>
    <row r="464" spans="2:2" x14ac:dyDescent="0.25">
      <c r="B464" s="111"/>
    </row>
    <row r="465" spans="2:2" x14ac:dyDescent="0.25">
      <c r="B465" s="111"/>
    </row>
    <row r="466" spans="2:2" x14ac:dyDescent="0.25">
      <c r="B466" s="111"/>
    </row>
    <row r="467" spans="2:2" x14ac:dyDescent="0.25">
      <c r="B467" s="111"/>
    </row>
    <row r="468" spans="2:2" x14ac:dyDescent="0.25">
      <c r="B468" s="111"/>
    </row>
    <row r="469" spans="2:2" x14ac:dyDescent="0.25">
      <c r="B469" s="111"/>
    </row>
    <row r="470" spans="2:2" x14ac:dyDescent="0.25">
      <c r="B470" s="111"/>
    </row>
    <row r="471" spans="2:2" x14ac:dyDescent="0.25">
      <c r="B471" s="111"/>
    </row>
    <row r="472" spans="2:2" x14ac:dyDescent="0.25">
      <c r="B472" s="111"/>
    </row>
    <row r="473" spans="2:2" x14ac:dyDescent="0.25">
      <c r="B473" s="111"/>
    </row>
    <row r="474" spans="2:2" x14ac:dyDescent="0.25">
      <c r="B474" s="111"/>
    </row>
    <row r="475" spans="2:2" x14ac:dyDescent="0.25">
      <c r="B475" s="111"/>
    </row>
    <row r="476" spans="2:2" x14ac:dyDescent="0.25">
      <c r="B476" s="111"/>
    </row>
    <row r="477" spans="2:2" x14ac:dyDescent="0.25">
      <c r="B477" s="111"/>
    </row>
    <row r="478" spans="2:2" x14ac:dyDescent="0.25">
      <c r="B478" s="111"/>
    </row>
    <row r="479" spans="2:2" x14ac:dyDescent="0.25">
      <c r="B479" s="111"/>
    </row>
    <row r="480" spans="2:2" x14ac:dyDescent="0.25">
      <c r="B480" s="111"/>
    </row>
    <row r="481" spans="2:2" x14ac:dyDescent="0.25">
      <c r="B481" s="111"/>
    </row>
    <row r="482" spans="2:2" x14ac:dyDescent="0.25">
      <c r="B482" s="111"/>
    </row>
    <row r="483" spans="2:2" x14ac:dyDescent="0.25">
      <c r="B483" s="111"/>
    </row>
    <row r="484" spans="2:2" x14ac:dyDescent="0.25">
      <c r="B484" s="111"/>
    </row>
    <row r="485" spans="2:2" x14ac:dyDescent="0.25">
      <c r="B485" s="111"/>
    </row>
    <row r="486" spans="2:2" x14ac:dyDescent="0.25">
      <c r="B486" s="111"/>
    </row>
    <row r="487" spans="2:2" x14ac:dyDescent="0.25">
      <c r="B487" s="111"/>
    </row>
    <row r="488" spans="2:2" x14ac:dyDescent="0.25">
      <c r="B488" s="111"/>
    </row>
    <row r="489" spans="2:2" x14ac:dyDescent="0.25">
      <c r="B489" s="111"/>
    </row>
    <row r="490" spans="2:2" x14ac:dyDescent="0.25">
      <c r="B490" s="111"/>
    </row>
    <row r="491" spans="2:2" x14ac:dyDescent="0.25">
      <c r="B491" s="111"/>
    </row>
    <row r="492" spans="2:2" x14ac:dyDescent="0.25">
      <c r="B492" s="111"/>
    </row>
    <row r="493" spans="2:2" x14ac:dyDescent="0.25">
      <c r="B493" s="111"/>
    </row>
    <row r="494" spans="2:2" x14ac:dyDescent="0.25">
      <c r="B494" s="111"/>
    </row>
    <row r="495" spans="2:2" x14ac:dyDescent="0.25">
      <c r="B495" s="111"/>
    </row>
    <row r="496" spans="2:2" x14ac:dyDescent="0.25">
      <c r="B496" s="111"/>
    </row>
    <row r="497" spans="2:2" x14ac:dyDescent="0.25">
      <c r="B497" s="111"/>
    </row>
    <row r="498" spans="2:2" x14ac:dyDescent="0.25">
      <c r="B498" s="111"/>
    </row>
    <row r="499" spans="2:2" x14ac:dyDescent="0.25">
      <c r="B499" s="111"/>
    </row>
    <row r="500" spans="2:2" x14ac:dyDescent="0.25">
      <c r="B500" s="111"/>
    </row>
    <row r="501" spans="2:2" x14ac:dyDescent="0.25">
      <c r="B501" s="111"/>
    </row>
    <row r="502" spans="2:2" x14ac:dyDescent="0.25">
      <c r="B502" s="111"/>
    </row>
    <row r="503" spans="2:2" x14ac:dyDescent="0.25">
      <c r="B503" s="111"/>
    </row>
    <row r="504" spans="2:2" x14ac:dyDescent="0.25">
      <c r="B504" s="111"/>
    </row>
    <row r="505" spans="2:2" x14ac:dyDescent="0.25">
      <c r="B505" s="111"/>
    </row>
    <row r="506" spans="2:2" x14ac:dyDescent="0.25">
      <c r="B506" s="111"/>
    </row>
    <row r="507" spans="2:2" x14ac:dyDescent="0.25">
      <c r="B507" s="111"/>
    </row>
    <row r="508" spans="2:2" x14ac:dyDescent="0.25">
      <c r="B508" s="111"/>
    </row>
    <row r="509" spans="2:2" x14ac:dyDescent="0.25">
      <c r="B509" s="111"/>
    </row>
    <row r="510" spans="2:2" x14ac:dyDescent="0.25">
      <c r="B510" s="111"/>
    </row>
    <row r="511" spans="2:2" x14ac:dyDescent="0.25">
      <c r="B511" s="111"/>
    </row>
    <row r="512" spans="2:2" x14ac:dyDescent="0.25">
      <c r="B512" s="111"/>
    </row>
    <row r="513" spans="2:2" x14ac:dyDescent="0.25">
      <c r="B513" s="111"/>
    </row>
    <row r="514" spans="2:2" x14ac:dyDescent="0.25">
      <c r="B514" s="111"/>
    </row>
    <row r="515" spans="2:2" x14ac:dyDescent="0.25">
      <c r="B515" s="111"/>
    </row>
    <row r="516" spans="2:2" x14ac:dyDescent="0.25">
      <c r="B516" s="111"/>
    </row>
    <row r="517" spans="2:2" x14ac:dyDescent="0.25">
      <c r="B517" s="111"/>
    </row>
    <row r="518" spans="2:2" x14ac:dyDescent="0.25">
      <c r="B518" s="111"/>
    </row>
    <row r="519" spans="2:2" x14ac:dyDescent="0.25">
      <c r="B519" s="111"/>
    </row>
    <row r="520" spans="2:2" x14ac:dyDescent="0.25">
      <c r="B520" s="111"/>
    </row>
    <row r="521" spans="2:2" x14ac:dyDescent="0.25">
      <c r="B521" s="111"/>
    </row>
    <row r="522" spans="2:2" x14ac:dyDescent="0.25">
      <c r="B522" s="111"/>
    </row>
    <row r="523" spans="2:2" x14ac:dyDescent="0.25">
      <c r="B523" s="111"/>
    </row>
    <row r="524" spans="2:2" x14ac:dyDescent="0.25">
      <c r="B524" s="111"/>
    </row>
    <row r="525" spans="2:2" x14ac:dyDescent="0.25">
      <c r="B525" s="111"/>
    </row>
    <row r="526" spans="2:2" x14ac:dyDescent="0.25">
      <c r="B526" s="111"/>
    </row>
    <row r="527" spans="2:2" x14ac:dyDescent="0.25">
      <c r="B527" s="111"/>
    </row>
    <row r="528" spans="2:2" x14ac:dyDescent="0.25">
      <c r="B528" s="111"/>
    </row>
    <row r="529" spans="2:2" x14ac:dyDescent="0.25">
      <c r="B529" s="111"/>
    </row>
    <row r="530" spans="2:2" x14ac:dyDescent="0.25">
      <c r="B530" s="111"/>
    </row>
    <row r="531" spans="2:2" x14ac:dyDescent="0.25">
      <c r="B531" s="111"/>
    </row>
    <row r="532" spans="2:2" x14ac:dyDescent="0.25">
      <c r="B532" s="111"/>
    </row>
    <row r="533" spans="2:2" x14ac:dyDescent="0.25">
      <c r="B533" s="111"/>
    </row>
    <row r="534" spans="2:2" x14ac:dyDescent="0.25">
      <c r="B534" s="111"/>
    </row>
    <row r="535" spans="2:2" x14ac:dyDescent="0.25">
      <c r="B535" s="111"/>
    </row>
    <row r="536" spans="2:2" x14ac:dyDescent="0.25">
      <c r="B536" s="111"/>
    </row>
    <row r="537" spans="2:2" x14ac:dyDescent="0.25">
      <c r="B537" s="111"/>
    </row>
    <row r="538" spans="2:2" x14ac:dyDescent="0.25">
      <c r="B538" s="111"/>
    </row>
    <row r="539" spans="2:2" x14ac:dyDescent="0.25">
      <c r="B539" s="111"/>
    </row>
    <row r="540" spans="2:2" x14ac:dyDescent="0.25">
      <c r="B540" s="111"/>
    </row>
    <row r="541" spans="2:2" x14ac:dyDescent="0.25">
      <c r="B541" s="111"/>
    </row>
    <row r="542" spans="2:2" x14ac:dyDescent="0.25">
      <c r="B542" s="111"/>
    </row>
    <row r="543" spans="2:2" x14ac:dyDescent="0.25">
      <c r="B543" s="111"/>
    </row>
    <row r="544" spans="2:2" x14ac:dyDescent="0.25">
      <c r="B544" s="111"/>
    </row>
    <row r="545" spans="2:2" x14ac:dyDescent="0.25">
      <c r="B545" s="111"/>
    </row>
    <row r="546" spans="2:2" x14ac:dyDescent="0.25">
      <c r="B546" s="111"/>
    </row>
    <row r="547" spans="2:2" x14ac:dyDescent="0.25">
      <c r="B547" s="111"/>
    </row>
    <row r="548" spans="2:2" x14ac:dyDescent="0.25">
      <c r="B548" s="111"/>
    </row>
    <row r="549" spans="2:2" x14ac:dyDescent="0.25">
      <c r="B549" s="111"/>
    </row>
    <row r="550" spans="2:2" x14ac:dyDescent="0.25">
      <c r="B550" s="111"/>
    </row>
    <row r="551" spans="2:2" x14ac:dyDescent="0.25">
      <c r="B551" s="111"/>
    </row>
    <row r="552" spans="2:2" x14ac:dyDescent="0.25">
      <c r="B552" s="111"/>
    </row>
    <row r="553" spans="2:2" x14ac:dyDescent="0.25">
      <c r="B553" s="111"/>
    </row>
    <row r="554" spans="2:2" x14ac:dyDescent="0.25">
      <c r="B554" s="111"/>
    </row>
    <row r="555" spans="2:2" x14ac:dyDescent="0.25">
      <c r="B555" s="111"/>
    </row>
    <row r="556" spans="2:2" x14ac:dyDescent="0.25">
      <c r="B556" s="111"/>
    </row>
    <row r="557" spans="2:2" x14ac:dyDescent="0.25">
      <c r="B557" s="111"/>
    </row>
    <row r="558" spans="2:2" x14ac:dyDescent="0.25">
      <c r="B558" s="111"/>
    </row>
    <row r="559" spans="2:2" x14ac:dyDescent="0.25">
      <c r="B559" s="111"/>
    </row>
    <row r="560" spans="2:2" x14ac:dyDescent="0.25">
      <c r="B560" s="111"/>
    </row>
    <row r="561" spans="2:2" x14ac:dyDescent="0.25">
      <c r="B561" s="111"/>
    </row>
    <row r="562" spans="2:2" x14ac:dyDescent="0.25">
      <c r="B562" s="111"/>
    </row>
    <row r="563" spans="2:2" x14ac:dyDescent="0.25">
      <c r="B563" s="111"/>
    </row>
    <row r="564" spans="2:2" x14ac:dyDescent="0.25">
      <c r="B564" s="111"/>
    </row>
    <row r="565" spans="2:2" x14ac:dyDescent="0.25">
      <c r="B565" s="111"/>
    </row>
    <row r="566" spans="2:2" x14ac:dyDescent="0.25">
      <c r="B566" s="111"/>
    </row>
    <row r="567" spans="2:2" x14ac:dyDescent="0.25">
      <c r="B567" s="111"/>
    </row>
    <row r="568" spans="2:2" x14ac:dyDescent="0.25">
      <c r="B568" s="111"/>
    </row>
    <row r="569" spans="2:2" x14ac:dyDescent="0.25">
      <c r="B569" s="111"/>
    </row>
    <row r="570" spans="2:2" x14ac:dyDescent="0.25">
      <c r="B570" s="111"/>
    </row>
    <row r="571" spans="2:2" x14ac:dyDescent="0.25">
      <c r="B571" s="111"/>
    </row>
    <row r="572" spans="2:2" x14ac:dyDescent="0.25">
      <c r="B572" s="111"/>
    </row>
    <row r="573" spans="2:2" x14ac:dyDescent="0.25">
      <c r="B573" s="111"/>
    </row>
    <row r="574" spans="2:2" x14ac:dyDescent="0.25">
      <c r="B574" s="111"/>
    </row>
    <row r="575" spans="2:2" x14ac:dyDescent="0.25">
      <c r="B575" s="111"/>
    </row>
    <row r="576" spans="2:2" x14ac:dyDescent="0.25">
      <c r="B576" s="111"/>
    </row>
    <row r="577" spans="2:2" x14ac:dyDescent="0.25">
      <c r="B577" s="111"/>
    </row>
    <row r="578" spans="2:2" x14ac:dyDescent="0.25">
      <c r="B578" s="111"/>
    </row>
    <row r="579" spans="2:2" x14ac:dyDescent="0.25">
      <c r="B579" s="111"/>
    </row>
    <row r="580" spans="2:2" x14ac:dyDescent="0.25">
      <c r="B580" s="111"/>
    </row>
    <row r="581" spans="2:2" x14ac:dyDescent="0.25">
      <c r="B581" s="111"/>
    </row>
    <row r="582" spans="2:2" x14ac:dyDescent="0.25">
      <c r="B582" s="111"/>
    </row>
    <row r="583" spans="2:2" x14ac:dyDescent="0.25">
      <c r="B583" s="111"/>
    </row>
    <row r="584" spans="2:2" x14ac:dyDescent="0.25">
      <c r="B584" s="111"/>
    </row>
    <row r="585" spans="2:2" x14ac:dyDescent="0.25">
      <c r="B585" s="111"/>
    </row>
    <row r="586" spans="2:2" x14ac:dyDescent="0.25">
      <c r="B586" s="111"/>
    </row>
    <row r="587" spans="2:2" x14ac:dyDescent="0.25">
      <c r="B587" s="111"/>
    </row>
    <row r="588" spans="2:2" x14ac:dyDescent="0.25">
      <c r="B588" s="111"/>
    </row>
    <row r="589" spans="2:2" x14ac:dyDescent="0.25">
      <c r="B589" s="111"/>
    </row>
    <row r="590" spans="2:2" x14ac:dyDescent="0.25">
      <c r="B590" s="111"/>
    </row>
    <row r="591" spans="2:2" x14ac:dyDescent="0.25">
      <c r="B591" s="111"/>
    </row>
    <row r="592" spans="2:2" x14ac:dyDescent="0.25">
      <c r="B592" s="111"/>
    </row>
    <row r="593" spans="2:2" x14ac:dyDescent="0.25">
      <c r="B593" s="111"/>
    </row>
    <row r="594" spans="2:2" x14ac:dyDescent="0.25">
      <c r="B594" s="111"/>
    </row>
    <row r="595" spans="2:2" x14ac:dyDescent="0.25">
      <c r="B595" s="111"/>
    </row>
    <row r="596" spans="2:2" x14ac:dyDescent="0.25">
      <c r="B596" s="111"/>
    </row>
    <row r="597" spans="2:2" x14ac:dyDescent="0.25">
      <c r="B597" s="111"/>
    </row>
    <row r="598" spans="2:2" x14ac:dyDescent="0.25">
      <c r="B598" s="111"/>
    </row>
    <row r="599" spans="2:2" x14ac:dyDescent="0.25">
      <c r="B599" s="111"/>
    </row>
    <row r="600" spans="2:2" x14ac:dyDescent="0.25">
      <c r="B600" s="111"/>
    </row>
    <row r="601" spans="2:2" x14ac:dyDescent="0.25">
      <c r="B601" s="111"/>
    </row>
    <row r="602" spans="2:2" x14ac:dyDescent="0.25">
      <c r="B602" s="111"/>
    </row>
    <row r="603" spans="2:2" x14ac:dyDescent="0.25">
      <c r="B603" s="111"/>
    </row>
    <row r="604" spans="2:2" x14ac:dyDescent="0.25">
      <c r="B604" s="111"/>
    </row>
    <row r="605" spans="2:2" x14ac:dyDescent="0.25">
      <c r="B605" s="111"/>
    </row>
    <row r="606" spans="2:2" x14ac:dyDescent="0.25">
      <c r="B606" s="111"/>
    </row>
    <row r="607" spans="2:2" x14ac:dyDescent="0.25">
      <c r="B607" s="111"/>
    </row>
    <row r="608" spans="2:2" x14ac:dyDescent="0.25">
      <c r="B608" s="111"/>
    </row>
    <row r="609" spans="2:2" x14ac:dyDescent="0.25">
      <c r="B609" s="111"/>
    </row>
    <row r="610" spans="2:2" x14ac:dyDescent="0.25">
      <c r="B610" s="111"/>
    </row>
    <row r="611" spans="2:2" x14ac:dyDescent="0.25">
      <c r="B611" s="111"/>
    </row>
    <row r="612" spans="2:2" x14ac:dyDescent="0.25">
      <c r="B612" s="111"/>
    </row>
    <row r="613" spans="2:2" x14ac:dyDescent="0.25">
      <c r="B613" s="111"/>
    </row>
    <row r="614" spans="2:2" x14ac:dyDescent="0.25">
      <c r="B614" s="111"/>
    </row>
    <row r="615" spans="2:2" x14ac:dyDescent="0.25">
      <c r="B615" s="111"/>
    </row>
    <row r="616" spans="2:2" x14ac:dyDescent="0.25">
      <c r="B616" s="111"/>
    </row>
    <row r="617" spans="2:2" x14ac:dyDescent="0.25">
      <c r="B617" s="111"/>
    </row>
    <row r="618" spans="2:2" x14ac:dyDescent="0.25">
      <c r="B618" s="111"/>
    </row>
    <row r="619" spans="2:2" x14ac:dyDescent="0.25">
      <c r="B619" s="111"/>
    </row>
    <row r="620" spans="2:2" x14ac:dyDescent="0.25">
      <c r="B620" s="111"/>
    </row>
    <row r="621" spans="2:2" x14ac:dyDescent="0.25">
      <c r="B621" s="111"/>
    </row>
    <row r="622" spans="2:2" x14ac:dyDescent="0.25">
      <c r="B622" s="111"/>
    </row>
    <row r="623" spans="2:2" x14ac:dyDescent="0.25">
      <c r="B623" s="111"/>
    </row>
    <row r="624" spans="2:2" x14ac:dyDescent="0.25">
      <c r="B624" s="111"/>
    </row>
    <row r="625" spans="2:2" x14ac:dyDescent="0.25">
      <c r="B625" s="111"/>
    </row>
    <row r="626" spans="2:2" x14ac:dyDescent="0.25">
      <c r="B626" s="111"/>
    </row>
    <row r="627" spans="2:2" x14ac:dyDescent="0.25">
      <c r="B627" s="111"/>
    </row>
    <row r="628" spans="2:2" x14ac:dyDescent="0.25">
      <c r="B628" s="111"/>
    </row>
    <row r="629" spans="2:2" x14ac:dyDescent="0.25">
      <c r="B629" s="111"/>
    </row>
    <row r="630" spans="2:2" x14ac:dyDescent="0.25">
      <c r="B630" s="111"/>
    </row>
    <row r="631" spans="2:2" x14ac:dyDescent="0.25">
      <c r="B631" s="111"/>
    </row>
    <row r="632" spans="2:2" x14ac:dyDescent="0.25">
      <c r="B632" s="111"/>
    </row>
    <row r="633" spans="2:2" x14ac:dyDescent="0.25">
      <c r="B633" s="111"/>
    </row>
    <row r="634" spans="2:2" x14ac:dyDescent="0.25">
      <c r="B634" s="111"/>
    </row>
    <row r="635" spans="2:2" x14ac:dyDescent="0.25">
      <c r="B635" s="111"/>
    </row>
    <row r="636" spans="2:2" x14ac:dyDescent="0.25">
      <c r="B636" s="111"/>
    </row>
    <row r="637" spans="2:2" x14ac:dyDescent="0.25">
      <c r="B637" s="111"/>
    </row>
    <row r="638" spans="2:2" x14ac:dyDescent="0.25">
      <c r="B638" s="111"/>
    </row>
    <row r="639" spans="2:2" x14ac:dyDescent="0.25">
      <c r="B639" s="111"/>
    </row>
    <row r="640" spans="2:2" x14ac:dyDescent="0.25">
      <c r="B640" s="111"/>
    </row>
    <row r="641" spans="2:2" x14ac:dyDescent="0.25">
      <c r="B641" s="111"/>
    </row>
    <row r="642" spans="2:2" x14ac:dyDescent="0.25">
      <c r="B642" s="111"/>
    </row>
    <row r="643" spans="2:2" x14ac:dyDescent="0.25">
      <c r="B643" s="111"/>
    </row>
    <row r="644" spans="2:2" x14ac:dyDescent="0.25">
      <c r="B644" s="111"/>
    </row>
    <row r="645" spans="2:2" x14ac:dyDescent="0.25">
      <c r="B645" s="111"/>
    </row>
    <row r="646" spans="2:2" x14ac:dyDescent="0.25">
      <c r="B646" s="111"/>
    </row>
    <row r="647" spans="2:2" x14ac:dyDescent="0.25">
      <c r="B647" s="111"/>
    </row>
    <row r="648" spans="2:2" x14ac:dyDescent="0.25">
      <c r="B648" s="111"/>
    </row>
    <row r="649" spans="2:2" x14ac:dyDescent="0.25">
      <c r="B649" s="111"/>
    </row>
    <row r="650" spans="2:2" x14ac:dyDescent="0.25">
      <c r="B650" s="111"/>
    </row>
    <row r="651" spans="2:2" x14ac:dyDescent="0.25">
      <c r="B651" s="111"/>
    </row>
    <row r="652" spans="2:2" x14ac:dyDescent="0.25">
      <c r="B652" s="111"/>
    </row>
    <row r="653" spans="2:2" x14ac:dyDescent="0.25">
      <c r="B653" s="111"/>
    </row>
    <row r="654" spans="2:2" x14ac:dyDescent="0.25">
      <c r="B654" s="111"/>
    </row>
    <row r="655" spans="2:2" x14ac:dyDescent="0.25">
      <c r="B655" s="111"/>
    </row>
    <row r="656" spans="2:2" x14ac:dyDescent="0.25">
      <c r="B656" s="111"/>
    </row>
    <row r="657" spans="2:2" x14ac:dyDescent="0.25">
      <c r="B657" s="111"/>
    </row>
    <row r="658" spans="2:2" x14ac:dyDescent="0.25">
      <c r="B658" s="111"/>
    </row>
    <row r="659" spans="2:2" x14ac:dyDescent="0.25">
      <c r="B659" s="111"/>
    </row>
    <row r="660" spans="2:2" x14ac:dyDescent="0.25">
      <c r="B660" s="111"/>
    </row>
    <row r="661" spans="2:2" x14ac:dyDescent="0.25">
      <c r="B661" s="111"/>
    </row>
    <row r="662" spans="2:2" x14ac:dyDescent="0.25">
      <c r="B662" s="111"/>
    </row>
    <row r="663" spans="2:2" x14ac:dyDescent="0.25">
      <c r="B663" s="111"/>
    </row>
    <row r="664" spans="2:2" x14ac:dyDescent="0.25">
      <c r="B664" s="111"/>
    </row>
    <row r="665" spans="2:2" x14ac:dyDescent="0.25">
      <c r="B665" s="111"/>
    </row>
    <row r="666" spans="2:2" x14ac:dyDescent="0.25">
      <c r="B666" s="111"/>
    </row>
    <row r="667" spans="2:2" x14ac:dyDescent="0.25">
      <c r="B667" s="111"/>
    </row>
    <row r="668" spans="2:2" x14ac:dyDescent="0.25">
      <c r="B668" s="111"/>
    </row>
    <row r="669" spans="2:2" x14ac:dyDescent="0.25">
      <c r="B669" s="111"/>
    </row>
    <row r="670" spans="2:2" x14ac:dyDescent="0.25">
      <c r="B670" s="111"/>
    </row>
    <row r="671" spans="2:2" x14ac:dyDescent="0.25">
      <c r="B671" s="111"/>
    </row>
    <row r="672" spans="2:2" x14ac:dyDescent="0.25">
      <c r="B672" s="111"/>
    </row>
    <row r="673" spans="2:2" x14ac:dyDescent="0.25">
      <c r="B673" s="111"/>
    </row>
    <row r="674" spans="2:2" x14ac:dyDescent="0.25">
      <c r="B674" s="111"/>
    </row>
    <row r="675" spans="2:2" x14ac:dyDescent="0.25">
      <c r="B675" s="111"/>
    </row>
    <row r="676" spans="2:2" x14ac:dyDescent="0.25">
      <c r="B676" s="111"/>
    </row>
    <row r="677" spans="2:2" x14ac:dyDescent="0.25">
      <c r="B677" s="111"/>
    </row>
    <row r="678" spans="2:2" x14ac:dyDescent="0.25">
      <c r="B678" s="111"/>
    </row>
    <row r="679" spans="2:2" x14ac:dyDescent="0.25">
      <c r="B679" s="111"/>
    </row>
    <row r="680" spans="2:2" x14ac:dyDescent="0.25">
      <c r="B680" s="111"/>
    </row>
    <row r="681" spans="2:2" x14ac:dyDescent="0.25">
      <c r="B681" s="111"/>
    </row>
    <row r="682" spans="2:2" x14ac:dyDescent="0.25">
      <c r="B682" s="111"/>
    </row>
    <row r="683" spans="2:2" x14ac:dyDescent="0.25">
      <c r="B683" s="111"/>
    </row>
    <row r="684" spans="2:2" x14ac:dyDescent="0.25">
      <c r="B684" s="111"/>
    </row>
    <row r="685" spans="2:2" x14ac:dyDescent="0.25">
      <c r="B685" s="111"/>
    </row>
    <row r="686" spans="2:2" x14ac:dyDescent="0.25">
      <c r="B686" s="111"/>
    </row>
    <row r="687" spans="2:2" x14ac:dyDescent="0.25">
      <c r="B687" s="111"/>
    </row>
    <row r="688" spans="2:2" x14ac:dyDescent="0.25">
      <c r="B688" s="111"/>
    </row>
    <row r="689" spans="2:2" x14ac:dyDescent="0.25">
      <c r="B689" s="111"/>
    </row>
    <row r="690" spans="2:2" x14ac:dyDescent="0.25">
      <c r="B690" s="111"/>
    </row>
    <row r="691" spans="2:2" x14ac:dyDescent="0.25">
      <c r="B691" s="111"/>
    </row>
    <row r="692" spans="2:2" x14ac:dyDescent="0.25">
      <c r="B692" s="111"/>
    </row>
    <row r="693" spans="2:2" x14ac:dyDescent="0.25">
      <c r="B693" s="111"/>
    </row>
    <row r="694" spans="2:2" x14ac:dyDescent="0.25">
      <c r="B694" s="111"/>
    </row>
    <row r="695" spans="2:2" x14ac:dyDescent="0.25">
      <c r="B695" s="111"/>
    </row>
    <row r="696" spans="2:2" x14ac:dyDescent="0.25">
      <c r="B696" s="111"/>
    </row>
    <row r="697" spans="2:2" x14ac:dyDescent="0.25">
      <c r="B697" s="111"/>
    </row>
    <row r="698" spans="2:2" x14ac:dyDescent="0.25">
      <c r="B698" s="111"/>
    </row>
    <row r="699" spans="2:2" x14ac:dyDescent="0.25">
      <c r="B699" s="111"/>
    </row>
    <row r="700" spans="2:2" x14ac:dyDescent="0.25">
      <c r="B700" s="111"/>
    </row>
    <row r="701" spans="2:2" x14ac:dyDescent="0.25">
      <c r="B701" s="111"/>
    </row>
    <row r="702" spans="2:2" x14ac:dyDescent="0.25">
      <c r="B702" s="111"/>
    </row>
    <row r="703" spans="2:2" x14ac:dyDescent="0.25">
      <c r="B703" s="111"/>
    </row>
    <row r="704" spans="2:2" x14ac:dyDescent="0.25">
      <c r="B704" s="111"/>
    </row>
    <row r="705" spans="2:2" x14ac:dyDescent="0.25">
      <c r="B705" s="111"/>
    </row>
    <row r="706" spans="2:2" x14ac:dyDescent="0.25">
      <c r="B706" s="111"/>
    </row>
    <row r="707" spans="2:2" x14ac:dyDescent="0.25">
      <c r="B707" s="111"/>
    </row>
    <row r="708" spans="2:2" x14ac:dyDescent="0.25">
      <c r="B708" s="111"/>
    </row>
    <row r="709" spans="2:2" x14ac:dyDescent="0.25">
      <c r="B709" s="111"/>
    </row>
    <row r="710" spans="2:2" x14ac:dyDescent="0.25">
      <c r="B710" s="111"/>
    </row>
    <row r="711" spans="2:2" x14ac:dyDescent="0.25">
      <c r="B711" s="111"/>
    </row>
    <row r="712" spans="2:2" x14ac:dyDescent="0.25">
      <c r="B712" s="111"/>
    </row>
    <row r="713" spans="2:2" x14ac:dyDescent="0.25">
      <c r="B713" s="111"/>
    </row>
    <row r="714" spans="2:2" x14ac:dyDescent="0.25">
      <c r="B714" s="111"/>
    </row>
    <row r="715" spans="2:2" x14ac:dyDescent="0.25">
      <c r="B715" s="111"/>
    </row>
    <row r="716" spans="2:2" x14ac:dyDescent="0.25">
      <c r="B716" s="111"/>
    </row>
    <row r="717" spans="2:2" x14ac:dyDescent="0.25">
      <c r="B717" s="111"/>
    </row>
    <row r="718" spans="2:2" x14ac:dyDescent="0.25">
      <c r="B718" s="111"/>
    </row>
    <row r="719" spans="2:2" x14ac:dyDescent="0.25">
      <c r="B719" s="111"/>
    </row>
    <row r="720" spans="2:2" x14ac:dyDescent="0.25">
      <c r="B720" s="111"/>
    </row>
    <row r="721" spans="2:2" x14ac:dyDescent="0.25">
      <c r="B721" s="111"/>
    </row>
    <row r="722" spans="2:2" x14ac:dyDescent="0.25">
      <c r="B722" s="111"/>
    </row>
    <row r="723" spans="2:2" x14ac:dyDescent="0.25">
      <c r="B723" s="111"/>
    </row>
    <row r="724" spans="2:2" x14ac:dyDescent="0.25">
      <c r="B724" s="111"/>
    </row>
    <row r="725" spans="2:2" x14ac:dyDescent="0.25">
      <c r="B725" s="111"/>
    </row>
    <row r="726" spans="2:2" x14ac:dyDescent="0.25">
      <c r="B726" s="111"/>
    </row>
    <row r="727" spans="2:2" x14ac:dyDescent="0.25">
      <c r="B727" s="111"/>
    </row>
    <row r="728" spans="2:2" x14ac:dyDescent="0.25">
      <c r="B728" s="111"/>
    </row>
    <row r="729" spans="2:2" x14ac:dyDescent="0.25">
      <c r="B729" s="111"/>
    </row>
    <row r="730" spans="2:2" x14ac:dyDescent="0.25">
      <c r="B730" s="111"/>
    </row>
    <row r="731" spans="2:2" x14ac:dyDescent="0.25">
      <c r="B731" s="111"/>
    </row>
    <row r="732" spans="2:2" x14ac:dyDescent="0.25">
      <c r="B732" s="111"/>
    </row>
    <row r="733" spans="2:2" x14ac:dyDescent="0.25">
      <c r="B733" s="111"/>
    </row>
    <row r="734" spans="2:2" x14ac:dyDescent="0.25">
      <c r="B734" s="111"/>
    </row>
    <row r="735" spans="2:2" x14ac:dyDescent="0.25">
      <c r="B735" s="111"/>
    </row>
    <row r="736" spans="2:2" x14ac:dyDescent="0.25">
      <c r="B736" s="111"/>
    </row>
    <row r="737" spans="2:2" x14ac:dyDescent="0.25">
      <c r="B737" s="111"/>
    </row>
    <row r="738" spans="2:2" x14ac:dyDescent="0.25">
      <c r="B738" s="111"/>
    </row>
    <row r="739" spans="2:2" x14ac:dyDescent="0.25">
      <c r="B739" s="111"/>
    </row>
    <row r="740" spans="2:2" x14ac:dyDescent="0.25">
      <c r="B740" s="111"/>
    </row>
    <row r="741" spans="2:2" x14ac:dyDescent="0.25">
      <c r="B741" s="111"/>
    </row>
    <row r="742" spans="2:2" x14ac:dyDescent="0.25">
      <c r="B742" s="111"/>
    </row>
    <row r="743" spans="2:2" x14ac:dyDescent="0.25">
      <c r="B743" s="111"/>
    </row>
    <row r="744" spans="2:2" x14ac:dyDescent="0.25">
      <c r="B744" s="111"/>
    </row>
    <row r="745" spans="2:2" x14ac:dyDescent="0.25">
      <c r="B745" s="111"/>
    </row>
    <row r="746" spans="2:2" x14ac:dyDescent="0.25">
      <c r="B746" s="111"/>
    </row>
    <row r="747" spans="2:2" x14ac:dyDescent="0.25">
      <c r="B747" s="111"/>
    </row>
    <row r="748" spans="2:2" x14ac:dyDescent="0.25">
      <c r="B748" s="111"/>
    </row>
    <row r="749" spans="2:2" x14ac:dyDescent="0.25">
      <c r="B749" s="111"/>
    </row>
    <row r="750" spans="2:2" x14ac:dyDescent="0.25">
      <c r="B750" s="111"/>
    </row>
    <row r="751" spans="2:2" x14ac:dyDescent="0.25">
      <c r="B751" s="111"/>
    </row>
    <row r="752" spans="2:2" x14ac:dyDescent="0.25">
      <c r="B752" s="111"/>
    </row>
    <row r="753" spans="2:2" x14ac:dyDescent="0.25">
      <c r="B753" s="111"/>
    </row>
    <row r="754" spans="2:2" x14ac:dyDescent="0.25">
      <c r="B754" s="111"/>
    </row>
    <row r="755" spans="2:2" x14ac:dyDescent="0.25">
      <c r="B755" s="111"/>
    </row>
    <row r="756" spans="2:2" x14ac:dyDescent="0.25">
      <c r="B756" s="111"/>
    </row>
    <row r="757" spans="2:2" x14ac:dyDescent="0.25">
      <c r="B757" s="111"/>
    </row>
    <row r="758" spans="2:2" x14ac:dyDescent="0.25">
      <c r="B758" s="111"/>
    </row>
    <row r="759" spans="2:2" x14ac:dyDescent="0.25">
      <c r="B759" s="111"/>
    </row>
    <row r="760" spans="2:2" x14ac:dyDescent="0.25">
      <c r="B760" s="111"/>
    </row>
    <row r="761" spans="2:2" x14ac:dyDescent="0.25">
      <c r="B761" s="111"/>
    </row>
    <row r="762" spans="2:2" x14ac:dyDescent="0.25">
      <c r="B762" s="111"/>
    </row>
    <row r="763" spans="2:2" x14ac:dyDescent="0.25">
      <c r="B763" s="111"/>
    </row>
    <row r="764" spans="2:2" x14ac:dyDescent="0.25">
      <c r="B764" s="111"/>
    </row>
    <row r="765" spans="2:2" x14ac:dyDescent="0.25">
      <c r="B765" s="111"/>
    </row>
    <row r="766" spans="2:2" x14ac:dyDescent="0.25">
      <c r="B766" s="111"/>
    </row>
    <row r="767" spans="2:2" x14ac:dyDescent="0.25">
      <c r="B767" s="111"/>
    </row>
    <row r="768" spans="2:2" x14ac:dyDescent="0.25">
      <c r="B768" s="111"/>
    </row>
    <row r="769" spans="2:2" x14ac:dyDescent="0.25">
      <c r="B769" s="111"/>
    </row>
    <row r="770" spans="2:2" x14ac:dyDescent="0.25">
      <c r="B770" s="111"/>
    </row>
    <row r="771" spans="2:2" x14ac:dyDescent="0.25">
      <c r="B771" s="111"/>
    </row>
    <row r="772" spans="2:2" x14ac:dyDescent="0.25">
      <c r="B772" s="111"/>
    </row>
    <row r="773" spans="2:2" x14ac:dyDescent="0.25">
      <c r="B773" s="111"/>
    </row>
    <row r="774" spans="2:2" x14ac:dyDescent="0.25">
      <c r="B774" s="111"/>
    </row>
    <row r="775" spans="2:2" x14ac:dyDescent="0.25">
      <c r="B775" s="111"/>
    </row>
    <row r="776" spans="2:2" x14ac:dyDescent="0.25">
      <c r="B776" s="111"/>
    </row>
    <row r="777" spans="2:2" x14ac:dyDescent="0.25">
      <c r="B777" s="111"/>
    </row>
    <row r="778" spans="2:2" x14ac:dyDescent="0.25">
      <c r="B778" s="111"/>
    </row>
    <row r="779" spans="2:2" x14ac:dyDescent="0.25">
      <c r="B779" s="111"/>
    </row>
    <row r="780" spans="2:2" x14ac:dyDescent="0.25">
      <c r="B780" s="111"/>
    </row>
    <row r="781" spans="2:2" x14ac:dyDescent="0.25">
      <c r="B781" s="111"/>
    </row>
    <row r="782" spans="2:2" x14ac:dyDescent="0.25">
      <c r="B782" s="111"/>
    </row>
    <row r="783" spans="2:2" x14ac:dyDescent="0.25">
      <c r="B783" s="111"/>
    </row>
    <row r="784" spans="2:2" x14ac:dyDescent="0.25">
      <c r="B784" s="111"/>
    </row>
    <row r="785" spans="2:2" x14ac:dyDescent="0.25">
      <c r="B785" s="111"/>
    </row>
    <row r="786" spans="2:2" x14ac:dyDescent="0.25">
      <c r="B786" s="111"/>
    </row>
    <row r="787" spans="2:2" x14ac:dyDescent="0.25">
      <c r="B787" s="111"/>
    </row>
    <row r="788" spans="2:2" x14ac:dyDescent="0.25">
      <c r="B788" s="111"/>
    </row>
    <row r="789" spans="2:2" x14ac:dyDescent="0.25">
      <c r="B789" s="111"/>
    </row>
    <row r="790" spans="2:2" x14ac:dyDescent="0.25">
      <c r="B790" s="111"/>
    </row>
    <row r="791" spans="2:2" x14ac:dyDescent="0.25">
      <c r="B791" s="111"/>
    </row>
    <row r="792" spans="2:2" x14ac:dyDescent="0.25">
      <c r="B792" s="111"/>
    </row>
    <row r="793" spans="2:2" x14ac:dyDescent="0.25">
      <c r="B793" s="111"/>
    </row>
    <row r="794" spans="2:2" x14ac:dyDescent="0.25">
      <c r="B794" s="111"/>
    </row>
    <row r="795" spans="2:2" x14ac:dyDescent="0.25">
      <c r="B795" s="111"/>
    </row>
    <row r="796" spans="2:2" x14ac:dyDescent="0.25">
      <c r="B796" s="111"/>
    </row>
    <row r="797" spans="2:2" x14ac:dyDescent="0.25">
      <c r="B797" s="111"/>
    </row>
    <row r="798" spans="2:2" x14ac:dyDescent="0.25">
      <c r="B798" s="111"/>
    </row>
    <row r="799" spans="2:2" x14ac:dyDescent="0.25">
      <c r="B799" s="111"/>
    </row>
    <row r="800" spans="2:2" x14ac:dyDescent="0.25">
      <c r="B800" s="111"/>
    </row>
    <row r="801" spans="2:2" x14ac:dyDescent="0.25">
      <c r="B801" s="111"/>
    </row>
    <row r="802" spans="2:2" x14ac:dyDescent="0.25">
      <c r="B802" s="111"/>
    </row>
    <row r="803" spans="2:2" x14ac:dyDescent="0.25">
      <c r="B803" s="111"/>
    </row>
    <row r="804" spans="2:2" x14ac:dyDescent="0.25">
      <c r="B804" s="111"/>
    </row>
    <row r="805" spans="2:2" x14ac:dyDescent="0.25">
      <c r="B805" s="111"/>
    </row>
    <row r="806" spans="2:2" x14ac:dyDescent="0.25">
      <c r="B806" s="111"/>
    </row>
    <row r="807" spans="2:2" x14ac:dyDescent="0.25">
      <c r="B807" s="111"/>
    </row>
    <row r="808" spans="2:2" x14ac:dyDescent="0.25">
      <c r="B808" s="111"/>
    </row>
    <row r="809" spans="2:2" x14ac:dyDescent="0.25">
      <c r="B809" s="111"/>
    </row>
    <row r="810" spans="2:2" x14ac:dyDescent="0.25">
      <c r="B810" s="111"/>
    </row>
    <row r="811" spans="2:2" x14ac:dyDescent="0.25">
      <c r="B811" s="111"/>
    </row>
    <row r="812" spans="2:2" x14ac:dyDescent="0.25">
      <c r="B812" s="111"/>
    </row>
    <row r="813" spans="2:2" x14ac:dyDescent="0.25">
      <c r="B813" s="111"/>
    </row>
    <row r="814" spans="2:2" x14ac:dyDescent="0.25">
      <c r="B814" s="111"/>
    </row>
    <row r="815" spans="2:2" x14ac:dyDescent="0.25">
      <c r="B815" s="111"/>
    </row>
    <row r="816" spans="2:2" x14ac:dyDescent="0.25">
      <c r="B816" s="111"/>
    </row>
    <row r="817" spans="2:2" x14ac:dyDescent="0.25">
      <c r="B817" s="111"/>
    </row>
    <row r="818" spans="2:2" x14ac:dyDescent="0.25">
      <c r="B818" s="111"/>
    </row>
    <row r="819" spans="2:2" x14ac:dyDescent="0.25">
      <c r="B819" s="111"/>
    </row>
    <row r="820" spans="2:2" x14ac:dyDescent="0.25">
      <c r="B820" s="111"/>
    </row>
    <row r="821" spans="2:2" x14ac:dyDescent="0.25">
      <c r="B821" s="111"/>
    </row>
    <row r="822" spans="2:2" x14ac:dyDescent="0.25">
      <c r="B822" s="111"/>
    </row>
    <row r="823" spans="2:2" x14ac:dyDescent="0.25">
      <c r="B823" s="111"/>
    </row>
    <row r="824" spans="2:2" x14ac:dyDescent="0.25">
      <c r="B824" s="111"/>
    </row>
    <row r="825" spans="2:2" x14ac:dyDescent="0.25">
      <c r="B825" s="111"/>
    </row>
    <row r="826" spans="2:2" x14ac:dyDescent="0.25">
      <c r="B826" s="111"/>
    </row>
    <row r="827" spans="2:2" x14ac:dyDescent="0.25">
      <c r="B827" s="111"/>
    </row>
    <row r="828" spans="2:2" x14ac:dyDescent="0.25">
      <c r="B828" s="111"/>
    </row>
    <row r="829" spans="2:2" x14ac:dyDescent="0.25">
      <c r="B829" s="111"/>
    </row>
    <row r="830" spans="2:2" x14ac:dyDescent="0.25">
      <c r="B830" s="111"/>
    </row>
    <row r="831" spans="2:2" x14ac:dyDescent="0.25">
      <c r="B831" s="111"/>
    </row>
    <row r="832" spans="2:2" x14ac:dyDescent="0.25">
      <c r="B832" s="111"/>
    </row>
    <row r="833" spans="2:2" x14ac:dyDescent="0.25">
      <c r="B833" s="111"/>
    </row>
    <row r="834" spans="2:2" x14ac:dyDescent="0.25">
      <c r="B834" s="111"/>
    </row>
    <row r="835" spans="2:2" x14ac:dyDescent="0.25">
      <c r="B835" s="111"/>
    </row>
    <row r="836" spans="2:2" x14ac:dyDescent="0.25">
      <c r="B836" s="111"/>
    </row>
    <row r="837" spans="2:2" x14ac:dyDescent="0.25">
      <c r="B837" s="111"/>
    </row>
    <row r="838" spans="2:2" x14ac:dyDescent="0.25">
      <c r="B838" s="111"/>
    </row>
    <row r="839" spans="2:2" x14ac:dyDescent="0.25">
      <c r="B839" s="111"/>
    </row>
    <row r="840" spans="2:2" x14ac:dyDescent="0.25">
      <c r="B840" s="111"/>
    </row>
    <row r="841" spans="2:2" x14ac:dyDescent="0.25">
      <c r="B841" s="111"/>
    </row>
    <row r="842" spans="2:2" x14ac:dyDescent="0.25">
      <c r="B842" s="111"/>
    </row>
    <row r="843" spans="2:2" x14ac:dyDescent="0.25">
      <c r="B843" s="111"/>
    </row>
    <row r="844" spans="2:2" x14ac:dyDescent="0.25">
      <c r="B844" s="111"/>
    </row>
    <row r="845" spans="2:2" x14ac:dyDescent="0.25">
      <c r="B845" s="111"/>
    </row>
    <row r="846" spans="2:2" x14ac:dyDescent="0.25">
      <c r="B846" s="111"/>
    </row>
    <row r="847" spans="2:2" x14ac:dyDescent="0.25">
      <c r="B847" s="111"/>
    </row>
    <row r="848" spans="2:2" x14ac:dyDescent="0.25">
      <c r="B848" s="111"/>
    </row>
    <row r="849" spans="2:2" x14ac:dyDescent="0.25">
      <c r="B849" s="111"/>
    </row>
    <row r="850" spans="2:2" x14ac:dyDescent="0.25">
      <c r="B850" s="111"/>
    </row>
    <row r="851" spans="2:2" x14ac:dyDescent="0.25">
      <c r="B851" s="111"/>
    </row>
    <row r="852" spans="2:2" x14ac:dyDescent="0.25">
      <c r="B852" s="111"/>
    </row>
    <row r="853" spans="2:2" x14ac:dyDescent="0.25">
      <c r="B853" s="111"/>
    </row>
    <row r="854" spans="2:2" x14ac:dyDescent="0.25">
      <c r="B854" s="111"/>
    </row>
    <row r="855" spans="2:2" x14ac:dyDescent="0.25">
      <c r="B855" s="111"/>
    </row>
    <row r="856" spans="2:2" x14ac:dyDescent="0.25">
      <c r="B856" s="111"/>
    </row>
    <row r="857" spans="2:2" x14ac:dyDescent="0.25">
      <c r="B857" s="111"/>
    </row>
    <row r="858" spans="2:2" x14ac:dyDescent="0.25">
      <c r="B858" s="111"/>
    </row>
    <row r="859" spans="2:2" x14ac:dyDescent="0.25">
      <c r="B859" s="111"/>
    </row>
    <row r="860" spans="2:2" x14ac:dyDescent="0.25">
      <c r="B860" s="111"/>
    </row>
    <row r="861" spans="2:2" x14ac:dyDescent="0.25">
      <c r="B861" s="111"/>
    </row>
    <row r="862" spans="2:2" x14ac:dyDescent="0.25">
      <c r="B862" s="111"/>
    </row>
    <row r="863" spans="2:2" x14ac:dyDescent="0.25">
      <c r="B863" s="111"/>
    </row>
    <row r="864" spans="2:2" x14ac:dyDescent="0.25">
      <c r="B864" s="111"/>
    </row>
    <row r="865" spans="2:2" x14ac:dyDescent="0.25">
      <c r="B865" s="111"/>
    </row>
    <row r="866" spans="2:2" x14ac:dyDescent="0.25">
      <c r="B866" s="111"/>
    </row>
    <row r="867" spans="2:2" x14ac:dyDescent="0.25">
      <c r="B867" s="111"/>
    </row>
    <row r="868" spans="2:2" x14ac:dyDescent="0.25">
      <c r="B868" s="111"/>
    </row>
    <row r="869" spans="2:2" x14ac:dyDescent="0.25">
      <c r="B869" s="111"/>
    </row>
    <row r="870" spans="2:2" x14ac:dyDescent="0.25">
      <c r="B870" s="111"/>
    </row>
    <row r="871" spans="2:2" x14ac:dyDescent="0.25">
      <c r="B871" s="111"/>
    </row>
    <row r="872" spans="2:2" x14ac:dyDescent="0.25">
      <c r="B872" s="111"/>
    </row>
    <row r="873" spans="2:2" x14ac:dyDescent="0.25">
      <c r="B873" s="111"/>
    </row>
    <row r="874" spans="2:2" x14ac:dyDescent="0.25">
      <c r="B874" s="111"/>
    </row>
    <row r="875" spans="2:2" x14ac:dyDescent="0.25">
      <c r="B875" s="111"/>
    </row>
    <row r="876" spans="2:2" x14ac:dyDescent="0.25">
      <c r="B876" s="111"/>
    </row>
    <row r="877" spans="2:2" x14ac:dyDescent="0.25">
      <c r="B877" s="111"/>
    </row>
    <row r="878" spans="2:2" x14ac:dyDescent="0.25">
      <c r="B878" s="111"/>
    </row>
    <row r="879" spans="2:2" x14ac:dyDescent="0.25">
      <c r="B879" s="111"/>
    </row>
    <row r="880" spans="2:2" x14ac:dyDescent="0.25">
      <c r="B880" s="111"/>
    </row>
    <row r="881" spans="2:2" x14ac:dyDescent="0.25">
      <c r="B881" s="111"/>
    </row>
    <row r="882" spans="2:2" x14ac:dyDescent="0.25">
      <c r="B882" s="111"/>
    </row>
    <row r="883" spans="2:2" x14ac:dyDescent="0.25">
      <c r="B883" s="111"/>
    </row>
    <row r="884" spans="2:2" x14ac:dyDescent="0.25">
      <c r="B884" s="111"/>
    </row>
    <row r="885" spans="2:2" x14ac:dyDescent="0.25">
      <c r="B885" s="111"/>
    </row>
    <row r="886" spans="2:2" x14ac:dyDescent="0.25">
      <c r="B886" s="111"/>
    </row>
    <row r="887" spans="2:2" x14ac:dyDescent="0.25">
      <c r="B887" s="111"/>
    </row>
    <row r="888" spans="2:2" x14ac:dyDescent="0.25">
      <c r="B888" s="111"/>
    </row>
    <row r="889" spans="2:2" x14ac:dyDescent="0.25">
      <c r="B889" s="111"/>
    </row>
    <row r="890" spans="2:2" x14ac:dyDescent="0.25">
      <c r="B890" s="111"/>
    </row>
    <row r="891" spans="2:2" x14ac:dyDescent="0.25">
      <c r="B891" s="111"/>
    </row>
    <row r="892" spans="2:2" x14ac:dyDescent="0.25">
      <c r="B892" s="111"/>
    </row>
    <row r="893" spans="2:2" x14ac:dyDescent="0.25">
      <c r="B893" s="111"/>
    </row>
    <row r="894" spans="2:2" x14ac:dyDescent="0.25">
      <c r="B894" s="111"/>
    </row>
    <row r="895" spans="2:2" x14ac:dyDescent="0.25">
      <c r="B895" s="111"/>
    </row>
    <row r="896" spans="2:2" x14ac:dyDescent="0.25">
      <c r="B896" s="111"/>
    </row>
    <row r="897" spans="2:2" x14ac:dyDescent="0.25">
      <c r="B897" s="111"/>
    </row>
    <row r="898" spans="2:2" x14ac:dyDescent="0.25">
      <c r="B898" s="111"/>
    </row>
    <row r="899" spans="2:2" x14ac:dyDescent="0.25">
      <c r="B899" s="111"/>
    </row>
    <row r="900" spans="2:2" x14ac:dyDescent="0.25">
      <c r="B900" s="111"/>
    </row>
    <row r="901" spans="2:2" x14ac:dyDescent="0.25">
      <c r="B901" s="111"/>
    </row>
    <row r="902" spans="2:2" x14ac:dyDescent="0.25">
      <c r="B902" s="111"/>
    </row>
    <row r="903" spans="2:2" x14ac:dyDescent="0.25">
      <c r="B903" s="111"/>
    </row>
    <row r="904" spans="2:2" x14ac:dyDescent="0.25">
      <c r="B904" s="111"/>
    </row>
    <row r="905" spans="2:2" x14ac:dyDescent="0.25">
      <c r="B905" s="111"/>
    </row>
    <row r="906" spans="2:2" x14ac:dyDescent="0.25">
      <c r="B906" s="111"/>
    </row>
    <row r="907" spans="2:2" x14ac:dyDescent="0.25">
      <c r="B907" s="111"/>
    </row>
    <row r="908" spans="2:2" x14ac:dyDescent="0.25">
      <c r="B908" s="111"/>
    </row>
    <row r="909" spans="2:2" x14ac:dyDescent="0.25">
      <c r="B909" s="111"/>
    </row>
    <row r="910" spans="2:2" x14ac:dyDescent="0.25">
      <c r="B910" s="111"/>
    </row>
    <row r="911" spans="2:2" x14ac:dyDescent="0.25">
      <c r="B911" s="111"/>
    </row>
    <row r="912" spans="2:2" x14ac:dyDescent="0.25">
      <c r="B912" s="111"/>
    </row>
    <row r="913" spans="2:2" x14ac:dyDescent="0.25">
      <c r="B913" s="111"/>
    </row>
    <row r="914" spans="2:2" x14ac:dyDescent="0.25">
      <c r="B914" s="111"/>
    </row>
    <row r="915" spans="2:2" x14ac:dyDescent="0.25">
      <c r="B915" s="111"/>
    </row>
    <row r="916" spans="2:2" x14ac:dyDescent="0.25">
      <c r="B916" s="111"/>
    </row>
    <row r="917" spans="2:2" x14ac:dyDescent="0.25">
      <c r="B917" s="111"/>
    </row>
    <row r="918" spans="2:2" x14ac:dyDescent="0.25">
      <c r="B918" s="111"/>
    </row>
    <row r="919" spans="2:2" x14ac:dyDescent="0.25">
      <c r="B919" s="111"/>
    </row>
    <row r="920" spans="2:2" x14ac:dyDescent="0.25">
      <c r="B920" s="111"/>
    </row>
    <row r="921" spans="2:2" x14ac:dyDescent="0.25">
      <c r="B921" s="111"/>
    </row>
    <row r="922" spans="2:2" x14ac:dyDescent="0.25">
      <c r="B922" s="111"/>
    </row>
    <row r="923" spans="2:2" x14ac:dyDescent="0.25">
      <c r="B923" s="111"/>
    </row>
    <row r="924" spans="2:2" x14ac:dyDescent="0.25">
      <c r="B924" s="111"/>
    </row>
    <row r="925" spans="2:2" x14ac:dyDescent="0.25">
      <c r="B925" s="111"/>
    </row>
    <row r="926" spans="2:2" x14ac:dyDescent="0.25">
      <c r="B926" s="111"/>
    </row>
    <row r="927" spans="2:2" x14ac:dyDescent="0.25">
      <c r="B927" s="111"/>
    </row>
    <row r="928" spans="2:2" x14ac:dyDescent="0.25">
      <c r="B928" s="111"/>
    </row>
    <row r="929" spans="2:2" x14ac:dyDescent="0.25">
      <c r="B929" s="111"/>
    </row>
    <row r="930" spans="2:2" x14ac:dyDescent="0.25">
      <c r="B930" s="111"/>
    </row>
    <row r="931" spans="2:2" x14ac:dyDescent="0.25">
      <c r="B931" s="111"/>
    </row>
    <row r="932" spans="2:2" x14ac:dyDescent="0.25">
      <c r="B932" s="111"/>
    </row>
    <row r="933" spans="2:2" x14ac:dyDescent="0.25">
      <c r="B933" s="111"/>
    </row>
    <row r="934" spans="2:2" x14ac:dyDescent="0.25">
      <c r="B934" s="111"/>
    </row>
    <row r="935" spans="2:2" x14ac:dyDescent="0.25">
      <c r="B935" s="111"/>
    </row>
    <row r="936" spans="2:2" x14ac:dyDescent="0.25">
      <c r="B936" s="111"/>
    </row>
    <row r="937" spans="2:2" x14ac:dyDescent="0.25">
      <c r="B937" s="111"/>
    </row>
    <row r="938" spans="2:2" x14ac:dyDescent="0.25">
      <c r="B938" s="111"/>
    </row>
    <row r="939" spans="2:2" x14ac:dyDescent="0.25">
      <c r="B939" s="111"/>
    </row>
    <row r="940" spans="2:2" x14ac:dyDescent="0.25">
      <c r="B940" s="111"/>
    </row>
    <row r="941" spans="2:2" x14ac:dyDescent="0.25">
      <c r="B941" s="111"/>
    </row>
    <row r="942" spans="2:2" x14ac:dyDescent="0.25">
      <c r="B942" s="111"/>
    </row>
    <row r="943" spans="2:2" x14ac:dyDescent="0.25">
      <c r="B943" s="111"/>
    </row>
    <row r="944" spans="2:2" x14ac:dyDescent="0.25">
      <c r="B944" s="111"/>
    </row>
    <row r="945" spans="2:2" x14ac:dyDescent="0.25">
      <c r="B945" s="111"/>
    </row>
    <row r="946" spans="2:2" x14ac:dyDescent="0.25">
      <c r="B946" s="111"/>
    </row>
    <row r="947" spans="2:2" x14ac:dyDescent="0.25">
      <c r="B947" s="111"/>
    </row>
    <row r="948" spans="2:2" x14ac:dyDescent="0.25">
      <c r="B948" s="111"/>
    </row>
    <row r="949" spans="2:2" x14ac:dyDescent="0.25">
      <c r="B949" s="111"/>
    </row>
    <row r="950" spans="2:2" x14ac:dyDescent="0.25">
      <c r="B950" s="111"/>
    </row>
    <row r="951" spans="2:2" x14ac:dyDescent="0.25">
      <c r="B951" s="111"/>
    </row>
    <row r="952" spans="2:2" x14ac:dyDescent="0.25">
      <c r="B952" s="111"/>
    </row>
    <row r="953" spans="2:2" x14ac:dyDescent="0.25">
      <c r="B953" s="111"/>
    </row>
    <row r="954" spans="2:2" x14ac:dyDescent="0.25">
      <c r="B954" s="111"/>
    </row>
    <row r="955" spans="2:2" x14ac:dyDescent="0.25">
      <c r="B955" s="111"/>
    </row>
    <row r="956" spans="2:2" x14ac:dyDescent="0.25">
      <c r="B956" s="111"/>
    </row>
    <row r="957" spans="2:2" x14ac:dyDescent="0.25">
      <c r="B957" s="111"/>
    </row>
    <row r="958" spans="2:2" x14ac:dyDescent="0.25">
      <c r="B958" s="111"/>
    </row>
    <row r="959" spans="2:2" x14ac:dyDescent="0.25">
      <c r="B959" s="111"/>
    </row>
    <row r="960" spans="2:2" x14ac:dyDescent="0.25">
      <c r="B960" s="111"/>
    </row>
    <row r="961" spans="2:2" x14ac:dyDescent="0.25">
      <c r="B961" s="111"/>
    </row>
    <row r="962" spans="2:2" x14ac:dyDescent="0.25">
      <c r="B962" s="111"/>
    </row>
    <row r="963" spans="2:2" x14ac:dyDescent="0.25">
      <c r="B963" s="111"/>
    </row>
    <row r="964" spans="2:2" x14ac:dyDescent="0.25">
      <c r="B964" s="111"/>
    </row>
    <row r="965" spans="2:2" x14ac:dyDescent="0.25">
      <c r="B965" s="111"/>
    </row>
    <row r="966" spans="2:2" x14ac:dyDescent="0.25">
      <c r="B966" s="111"/>
    </row>
    <row r="967" spans="2:2" x14ac:dyDescent="0.25">
      <c r="B967" s="111"/>
    </row>
    <row r="968" spans="2:2" x14ac:dyDescent="0.25">
      <c r="B968" s="111"/>
    </row>
    <row r="969" spans="2:2" x14ac:dyDescent="0.25">
      <c r="B969" s="111"/>
    </row>
    <row r="970" spans="2:2" x14ac:dyDescent="0.25">
      <c r="B970" s="111"/>
    </row>
    <row r="971" spans="2:2" x14ac:dyDescent="0.25">
      <c r="B971" s="111"/>
    </row>
    <row r="972" spans="2:2" x14ac:dyDescent="0.25">
      <c r="B972" s="111"/>
    </row>
    <row r="973" spans="2:2" x14ac:dyDescent="0.25">
      <c r="B973" s="111"/>
    </row>
    <row r="974" spans="2:2" x14ac:dyDescent="0.25">
      <c r="B974" s="111"/>
    </row>
    <row r="975" spans="2:2" x14ac:dyDescent="0.25">
      <c r="B975" s="111"/>
    </row>
    <row r="976" spans="2:2" x14ac:dyDescent="0.25">
      <c r="B976" s="111"/>
    </row>
    <row r="977" spans="2:2" x14ac:dyDescent="0.25">
      <c r="B977" s="111"/>
    </row>
    <row r="978" spans="2:2" x14ac:dyDescent="0.25">
      <c r="B978" s="111"/>
    </row>
    <row r="979" spans="2:2" x14ac:dyDescent="0.25">
      <c r="B979" s="111"/>
    </row>
    <row r="980" spans="2:2" x14ac:dyDescent="0.25">
      <c r="B980" s="111"/>
    </row>
    <row r="981" spans="2:2" x14ac:dyDescent="0.25">
      <c r="B981" s="111"/>
    </row>
    <row r="982" spans="2:2" x14ac:dyDescent="0.25">
      <c r="B982" s="111"/>
    </row>
    <row r="983" spans="2:2" x14ac:dyDescent="0.25">
      <c r="B983" s="111"/>
    </row>
    <row r="984" spans="2:2" x14ac:dyDescent="0.25">
      <c r="B984" s="111"/>
    </row>
    <row r="985" spans="2:2" x14ac:dyDescent="0.25">
      <c r="B985" s="111"/>
    </row>
    <row r="986" spans="2:2" x14ac:dyDescent="0.25">
      <c r="B986" s="111"/>
    </row>
    <row r="987" spans="2:2" x14ac:dyDescent="0.25">
      <c r="B987" s="111"/>
    </row>
    <row r="988" spans="2:2" x14ac:dyDescent="0.25">
      <c r="B988" s="111"/>
    </row>
    <row r="989" spans="2:2" x14ac:dyDescent="0.25">
      <c r="B989" s="111"/>
    </row>
    <row r="990" spans="2:2" x14ac:dyDescent="0.25">
      <c r="B990" s="111"/>
    </row>
    <row r="991" spans="2:2" x14ac:dyDescent="0.25">
      <c r="B991" s="111"/>
    </row>
    <row r="992" spans="2:2" x14ac:dyDescent="0.25">
      <c r="B992" s="111"/>
    </row>
    <row r="993" spans="2:2" x14ac:dyDescent="0.25">
      <c r="B993" s="111"/>
    </row>
    <row r="994" spans="2:2" x14ac:dyDescent="0.25">
      <c r="B994" s="111"/>
    </row>
    <row r="995" spans="2:2" x14ac:dyDescent="0.25">
      <c r="B995" s="111"/>
    </row>
    <row r="996" spans="2:2" x14ac:dyDescent="0.25">
      <c r="B996" s="111"/>
    </row>
    <row r="997" spans="2:2" x14ac:dyDescent="0.25">
      <c r="B997" s="111"/>
    </row>
    <row r="998" spans="2:2" x14ac:dyDescent="0.25">
      <c r="B998" s="111"/>
    </row>
    <row r="999" spans="2:2" x14ac:dyDescent="0.25">
      <c r="B999" s="111"/>
    </row>
    <row r="1000" spans="2:2" x14ac:dyDescent="0.25">
      <c r="B1000" s="111"/>
    </row>
    <row r="1001" spans="2:2" x14ac:dyDescent="0.25">
      <c r="B1001" s="111"/>
    </row>
    <row r="1002" spans="2:2" x14ac:dyDescent="0.25">
      <c r="B1002" s="111"/>
    </row>
    <row r="1003" spans="2:2" x14ac:dyDescent="0.25">
      <c r="B1003" s="111"/>
    </row>
    <row r="1004" spans="2:2" x14ac:dyDescent="0.25">
      <c r="B1004" s="111"/>
    </row>
    <row r="1005" spans="2:2" x14ac:dyDescent="0.25">
      <c r="B1005" s="111"/>
    </row>
    <row r="1006" spans="2:2" x14ac:dyDescent="0.25">
      <c r="B1006" s="111"/>
    </row>
    <row r="1007" spans="2:2" x14ac:dyDescent="0.25">
      <c r="B1007" s="111"/>
    </row>
    <row r="1008" spans="2:2" x14ac:dyDescent="0.25">
      <c r="B1008" s="111"/>
    </row>
    <row r="1009" spans="2:2" x14ac:dyDescent="0.25">
      <c r="B1009" s="111"/>
    </row>
    <row r="1010" spans="2:2" x14ac:dyDescent="0.25">
      <c r="B1010" s="111"/>
    </row>
    <row r="1011" spans="2:2" x14ac:dyDescent="0.25">
      <c r="B1011" s="111"/>
    </row>
    <row r="1012" spans="2:2" x14ac:dyDescent="0.25">
      <c r="B1012" s="111"/>
    </row>
    <row r="1013" spans="2:2" x14ac:dyDescent="0.25">
      <c r="B1013" s="111"/>
    </row>
    <row r="1014" spans="2:2" x14ac:dyDescent="0.25">
      <c r="B1014" s="111"/>
    </row>
    <row r="1015" spans="2:2" x14ac:dyDescent="0.25">
      <c r="B1015" s="111"/>
    </row>
    <row r="1016" spans="2:2" x14ac:dyDescent="0.25">
      <c r="B1016" s="111"/>
    </row>
    <row r="1017" spans="2:2" x14ac:dyDescent="0.25">
      <c r="B1017" s="111"/>
    </row>
    <row r="1018" spans="2:2" x14ac:dyDescent="0.25">
      <c r="B1018" s="111"/>
    </row>
    <row r="1019" spans="2:2" x14ac:dyDescent="0.25">
      <c r="B1019" s="111"/>
    </row>
    <row r="1020" spans="2:2" x14ac:dyDescent="0.25">
      <c r="B1020" s="111"/>
    </row>
    <row r="1021" spans="2:2" x14ac:dyDescent="0.25">
      <c r="B1021" s="111"/>
    </row>
    <row r="1022" spans="2:2" x14ac:dyDescent="0.25">
      <c r="B1022" s="111"/>
    </row>
    <row r="1023" spans="2:2" x14ac:dyDescent="0.25">
      <c r="B1023" s="111"/>
    </row>
    <row r="1024" spans="2:2" x14ac:dyDescent="0.25">
      <c r="B1024" s="111"/>
    </row>
    <row r="1025" spans="2:2" x14ac:dyDescent="0.25">
      <c r="B1025" s="111"/>
    </row>
    <row r="1026" spans="2:2" x14ac:dyDescent="0.25">
      <c r="B1026" s="111"/>
    </row>
    <row r="1027" spans="2:2" x14ac:dyDescent="0.25">
      <c r="B1027" s="111"/>
    </row>
    <row r="1028" spans="2:2" x14ac:dyDescent="0.25">
      <c r="B1028" s="111"/>
    </row>
    <row r="1029" spans="2:2" x14ac:dyDescent="0.25">
      <c r="B1029" s="111"/>
    </row>
    <row r="1030" spans="2:2" x14ac:dyDescent="0.25">
      <c r="B1030" s="111"/>
    </row>
    <row r="1031" spans="2:2" x14ac:dyDescent="0.25">
      <c r="B1031" s="111"/>
    </row>
    <row r="1032" spans="2:2" x14ac:dyDescent="0.25">
      <c r="B1032" s="111"/>
    </row>
    <row r="1033" spans="2:2" x14ac:dyDescent="0.25">
      <c r="B1033" s="111"/>
    </row>
    <row r="1034" spans="2:2" x14ac:dyDescent="0.25">
      <c r="B1034" s="111"/>
    </row>
    <row r="1035" spans="2:2" x14ac:dyDescent="0.25">
      <c r="B1035" s="111"/>
    </row>
    <row r="1036" spans="2:2" x14ac:dyDescent="0.25">
      <c r="B1036" s="111"/>
    </row>
    <row r="1037" spans="2:2" x14ac:dyDescent="0.25">
      <c r="B1037" s="111"/>
    </row>
    <row r="1038" spans="2:2" x14ac:dyDescent="0.25">
      <c r="B1038" s="111"/>
    </row>
    <row r="1039" spans="2:2" x14ac:dyDescent="0.25">
      <c r="B1039" s="111"/>
    </row>
    <row r="1040" spans="2:2" x14ac:dyDescent="0.25">
      <c r="B1040" s="111"/>
    </row>
    <row r="1041" spans="2:2" x14ac:dyDescent="0.25">
      <c r="B1041" s="111"/>
    </row>
    <row r="1042" spans="2:2" x14ac:dyDescent="0.25">
      <c r="B1042" s="111"/>
    </row>
    <row r="1043" spans="2:2" x14ac:dyDescent="0.25">
      <c r="B1043" s="111"/>
    </row>
    <row r="1044" spans="2:2" x14ac:dyDescent="0.25">
      <c r="B1044" s="111"/>
    </row>
    <row r="1045" spans="2:2" x14ac:dyDescent="0.25">
      <c r="B1045" s="111"/>
    </row>
    <row r="1046" spans="2:2" x14ac:dyDescent="0.25">
      <c r="B1046" s="111"/>
    </row>
    <row r="1047" spans="2:2" x14ac:dyDescent="0.25">
      <c r="B1047" s="111"/>
    </row>
    <row r="1048" spans="2:2" x14ac:dyDescent="0.25">
      <c r="B1048" s="111"/>
    </row>
    <row r="1049" spans="2:2" x14ac:dyDescent="0.25">
      <c r="B1049" s="111"/>
    </row>
    <row r="1050" spans="2:2" x14ac:dyDescent="0.25">
      <c r="B1050" s="111"/>
    </row>
    <row r="1051" spans="2:2" x14ac:dyDescent="0.25">
      <c r="B1051" s="111"/>
    </row>
    <row r="1052" spans="2:2" x14ac:dyDescent="0.25">
      <c r="B1052" s="111"/>
    </row>
    <row r="1053" spans="2:2" x14ac:dyDescent="0.25">
      <c r="B1053" s="111"/>
    </row>
    <row r="1054" spans="2:2" x14ac:dyDescent="0.25">
      <c r="B1054" s="111"/>
    </row>
    <row r="1055" spans="2:2" x14ac:dyDescent="0.25">
      <c r="B1055" s="111"/>
    </row>
    <row r="1056" spans="2:2" x14ac:dyDescent="0.25">
      <c r="B1056" s="111"/>
    </row>
    <row r="1057" spans="2:2" x14ac:dyDescent="0.25">
      <c r="B1057" s="111"/>
    </row>
    <row r="1058" spans="2:2" x14ac:dyDescent="0.25">
      <c r="B1058" s="111"/>
    </row>
    <row r="1059" spans="2:2" x14ac:dyDescent="0.25">
      <c r="B1059" s="111"/>
    </row>
    <row r="1060" spans="2:2" x14ac:dyDescent="0.25">
      <c r="B1060" s="111"/>
    </row>
    <row r="1061" spans="2:2" x14ac:dyDescent="0.25">
      <c r="B1061" s="111"/>
    </row>
    <row r="1062" spans="2:2" x14ac:dyDescent="0.25">
      <c r="B1062" s="111"/>
    </row>
    <row r="1063" spans="2:2" x14ac:dyDescent="0.25">
      <c r="B1063" s="111"/>
    </row>
    <row r="1064" spans="2:2" x14ac:dyDescent="0.25">
      <c r="B1064" s="111"/>
    </row>
    <row r="1065" spans="2:2" x14ac:dyDescent="0.25">
      <c r="B1065" s="111"/>
    </row>
    <row r="1066" spans="2:2" x14ac:dyDescent="0.25">
      <c r="B1066" s="111"/>
    </row>
    <row r="1067" spans="2:2" x14ac:dyDescent="0.25">
      <c r="B1067" s="111"/>
    </row>
    <row r="1068" spans="2:2" x14ac:dyDescent="0.25">
      <c r="B1068" s="111"/>
    </row>
    <row r="1069" spans="2:2" x14ac:dyDescent="0.25">
      <c r="B1069" s="111"/>
    </row>
    <row r="1070" spans="2:2" x14ac:dyDescent="0.25">
      <c r="B1070" s="111"/>
    </row>
    <row r="1071" spans="2:2" x14ac:dyDescent="0.25">
      <c r="B1071" s="111"/>
    </row>
    <row r="1072" spans="2:2" x14ac:dyDescent="0.25">
      <c r="B1072" s="111"/>
    </row>
    <row r="1073" spans="2:2" x14ac:dyDescent="0.25">
      <c r="B1073" s="111"/>
    </row>
    <row r="1074" spans="2:2" x14ac:dyDescent="0.25">
      <c r="B1074" s="111"/>
    </row>
    <row r="1075" spans="2:2" x14ac:dyDescent="0.25">
      <c r="B1075" s="111"/>
    </row>
    <row r="1076" spans="2:2" x14ac:dyDescent="0.25">
      <c r="B1076" s="111"/>
    </row>
    <row r="1077" spans="2:2" x14ac:dyDescent="0.25">
      <c r="B1077" s="111"/>
    </row>
    <row r="1078" spans="2:2" x14ac:dyDescent="0.25">
      <c r="B1078" s="111"/>
    </row>
    <row r="1079" spans="2:2" x14ac:dyDescent="0.25">
      <c r="B1079" s="111"/>
    </row>
    <row r="1080" spans="2:2" x14ac:dyDescent="0.25">
      <c r="B1080" s="111"/>
    </row>
    <row r="1081" spans="2:2" x14ac:dyDescent="0.25">
      <c r="B1081" s="111"/>
    </row>
    <row r="1082" spans="2:2" x14ac:dyDescent="0.25">
      <c r="B1082" s="111"/>
    </row>
    <row r="1083" spans="2:2" x14ac:dyDescent="0.25">
      <c r="B1083" s="111"/>
    </row>
    <row r="1084" spans="2:2" x14ac:dyDescent="0.25">
      <c r="B1084" s="111"/>
    </row>
    <row r="1085" spans="2:2" x14ac:dyDescent="0.25">
      <c r="B1085" s="111"/>
    </row>
    <row r="1086" spans="2:2" x14ac:dyDescent="0.25">
      <c r="B1086" s="111"/>
    </row>
    <row r="1087" spans="2:2" x14ac:dyDescent="0.25">
      <c r="B1087" s="111"/>
    </row>
    <row r="1088" spans="2:2" x14ac:dyDescent="0.25">
      <c r="B1088" s="111"/>
    </row>
    <row r="1089" spans="2:2" x14ac:dyDescent="0.25">
      <c r="B1089" s="111"/>
    </row>
    <row r="1090" spans="2:2" x14ac:dyDescent="0.25">
      <c r="B1090" s="111"/>
    </row>
    <row r="1091" spans="2:2" x14ac:dyDescent="0.25">
      <c r="B1091" s="111"/>
    </row>
    <row r="1092" spans="2:2" x14ac:dyDescent="0.25">
      <c r="B1092" s="111"/>
    </row>
    <row r="1093" spans="2:2" x14ac:dyDescent="0.25">
      <c r="B1093" s="111"/>
    </row>
    <row r="1094" spans="2:2" x14ac:dyDescent="0.25">
      <c r="B1094" s="111"/>
    </row>
    <row r="1095" spans="2:2" x14ac:dyDescent="0.25">
      <c r="B1095" s="111"/>
    </row>
    <row r="1096" spans="2:2" x14ac:dyDescent="0.25">
      <c r="B1096" s="111"/>
    </row>
    <row r="1097" spans="2:2" x14ac:dyDescent="0.25">
      <c r="B1097" s="111"/>
    </row>
    <row r="1098" spans="2:2" x14ac:dyDescent="0.25">
      <c r="B1098" s="111"/>
    </row>
    <row r="1099" spans="2:2" x14ac:dyDescent="0.25">
      <c r="B1099" s="111"/>
    </row>
    <row r="1100" spans="2:2" x14ac:dyDescent="0.25">
      <c r="B1100" s="111"/>
    </row>
    <row r="1101" spans="2:2" x14ac:dyDescent="0.25">
      <c r="B1101" s="111"/>
    </row>
    <row r="1102" spans="2:2" x14ac:dyDescent="0.25">
      <c r="B1102" s="111"/>
    </row>
    <row r="1103" spans="2:2" x14ac:dyDescent="0.25">
      <c r="B1103" s="111"/>
    </row>
    <row r="1104" spans="2:2" x14ac:dyDescent="0.25">
      <c r="B1104" s="111"/>
    </row>
    <row r="1105" spans="2:2" x14ac:dyDescent="0.25">
      <c r="B1105" s="111"/>
    </row>
    <row r="1106" spans="2:2" x14ac:dyDescent="0.25">
      <c r="B1106" s="111"/>
    </row>
    <row r="1107" spans="2:2" x14ac:dyDescent="0.25">
      <c r="B1107" s="111"/>
    </row>
    <row r="1108" spans="2:2" x14ac:dyDescent="0.25">
      <c r="B1108" s="111"/>
    </row>
    <row r="1109" spans="2:2" x14ac:dyDescent="0.25">
      <c r="B1109" s="111"/>
    </row>
    <row r="1110" spans="2:2" x14ac:dyDescent="0.25">
      <c r="B1110" s="111"/>
    </row>
    <row r="1111" spans="2:2" x14ac:dyDescent="0.25">
      <c r="B1111" s="111"/>
    </row>
    <row r="1112" spans="2:2" x14ac:dyDescent="0.25">
      <c r="B1112" s="111"/>
    </row>
    <row r="1113" spans="2:2" x14ac:dyDescent="0.25">
      <c r="B1113" s="111"/>
    </row>
    <row r="1114" spans="2:2" x14ac:dyDescent="0.25">
      <c r="B1114" s="111"/>
    </row>
    <row r="1115" spans="2:2" x14ac:dyDescent="0.25">
      <c r="B1115" s="111"/>
    </row>
    <row r="1116" spans="2:2" x14ac:dyDescent="0.25">
      <c r="B1116" s="111"/>
    </row>
    <row r="1117" spans="2:2" x14ac:dyDescent="0.25">
      <c r="B1117" s="111"/>
    </row>
    <row r="1118" spans="2:2" x14ac:dyDescent="0.25">
      <c r="B1118" s="111"/>
    </row>
    <row r="1119" spans="2:2" x14ac:dyDescent="0.25">
      <c r="B1119" s="111"/>
    </row>
    <row r="1120" spans="2:2" x14ac:dyDescent="0.25">
      <c r="B1120" s="111"/>
    </row>
    <row r="1121" spans="2:2" x14ac:dyDescent="0.25">
      <c r="B1121" s="111"/>
    </row>
    <row r="1122" spans="2:2" x14ac:dyDescent="0.25">
      <c r="B1122" s="111"/>
    </row>
    <row r="1123" spans="2:2" x14ac:dyDescent="0.25">
      <c r="B1123" s="111"/>
    </row>
    <row r="1124" spans="2:2" x14ac:dyDescent="0.25">
      <c r="B1124" s="111"/>
    </row>
    <row r="1125" spans="2:2" x14ac:dyDescent="0.25">
      <c r="B1125" s="111"/>
    </row>
    <row r="1126" spans="2:2" x14ac:dyDescent="0.25">
      <c r="B1126" s="111"/>
    </row>
    <row r="1127" spans="2:2" x14ac:dyDescent="0.25">
      <c r="B1127" s="111"/>
    </row>
    <row r="1128" spans="2:2" x14ac:dyDescent="0.25">
      <c r="B1128" s="111"/>
    </row>
    <row r="1129" spans="2:2" x14ac:dyDescent="0.25">
      <c r="B1129" s="111"/>
    </row>
    <row r="1130" spans="2:2" x14ac:dyDescent="0.25">
      <c r="B1130" s="111"/>
    </row>
    <row r="1131" spans="2:2" x14ac:dyDescent="0.25">
      <c r="B1131" s="111"/>
    </row>
    <row r="1132" spans="2:2" x14ac:dyDescent="0.25">
      <c r="B1132" s="111"/>
    </row>
    <row r="1133" spans="2:2" x14ac:dyDescent="0.25">
      <c r="B1133" s="111"/>
    </row>
    <row r="1134" spans="2:2" x14ac:dyDescent="0.25">
      <c r="B1134" s="111"/>
    </row>
    <row r="1135" spans="2:2" x14ac:dyDescent="0.25">
      <c r="B1135" s="111"/>
    </row>
    <row r="1136" spans="2:2" x14ac:dyDescent="0.25">
      <c r="B1136" s="111"/>
    </row>
    <row r="1137" spans="2:2" x14ac:dyDescent="0.25">
      <c r="B1137" s="111"/>
    </row>
    <row r="1138" spans="2:2" x14ac:dyDescent="0.25">
      <c r="B1138" s="111"/>
    </row>
    <row r="1139" spans="2:2" x14ac:dyDescent="0.25">
      <c r="B1139" s="111"/>
    </row>
    <row r="1140" spans="2:2" x14ac:dyDescent="0.25">
      <c r="B1140" s="111"/>
    </row>
    <row r="1141" spans="2:2" x14ac:dyDescent="0.25">
      <c r="B1141" s="111"/>
    </row>
    <row r="1142" spans="2:2" x14ac:dyDescent="0.25">
      <c r="B1142" s="111"/>
    </row>
    <row r="1143" spans="2:2" x14ac:dyDescent="0.25">
      <c r="B1143" s="111"/>
    </row>
    <row r="1144" spans="2:2" x14ac:dyDescent="0.25">
      <c r="B1144" s="111"/>
    </row>
    <row r="1145" spans="2:2" x14ac:dyDescent="0.25">
      <c r="B1145" s="111"/>
    </row>
    <row r="1146" spans="2:2" x14ac:dyDescent="0.25">
      <c r="B1146" s="111"/>
    </row>
    <row r="1147" spans="2:2" x14ac:dyDescent="0.25">
      <c r="B1147" s="111"/>
    </row>
    <row r="1148" spans="2:2" x14ac:dyDescent="0.25">
      <c r="B1148" s="111"/>
    </row>
    <row r="1149" spans="2:2" x14ac:dyDescent="0.25">
      <c r="B1149" s="111"/>
    </row>
    <row r="1150" spans="2:2" x14ac:dyDescent="0.25">
      <c r="B1150" s="111"/>
    </row>
    <row r="1151" spans="2:2" x14ac:dyDescent="0.25">
      <c r="B1151" s="111"/>
    </row>
    <row r="1152" spans="2:2" x14ac:dyDescent="0.25">
      <c r="B1152" s="111"/>
    </row>
    <row r="1153" spans="2:2" x14ac:dyDescent="0.25">
      <c r="B1153" s="111"/>
    </row>
    <row r="1154" spans="2:2" x14ac:dyDescent="0.25">
      <c r="B1154" s="111"/>
    </row>
    <row r="1155" spans="2:2" x14ac:dyDescent="0.25">
      <c r="B1155" s="111"/>
    </row>
    <row r="1156" spans="2:2" x14ac:dyDescent="0.25">
      <c r="B1156" s="111"/>
    </row>
    <row r="1157" spans="2:2" x14ac:dyDescent="0.25">
      <c r="B1157" s="111"/>
    </row>
    <row r="1158" spans="2:2" x14ac:dyDescent="0.25">
      <c r="B1158" s="111"/>
    </row>
    <row r="1159" spans="2:2" x14ac:dyDescent="0.25">
      <c r="B1159" s="111"/>
    </row>
    <row r="1160" spans="2:2" x14ac:dyDescent="0.25">
      <c r="B1160" s="111"/>
    </row>
    <row r="1161" spans="2:2" x14ac:dyDescent="0.25">
      <c r="B1161" s="111"/>
    </row>
    <row r="1162" spans="2:2" x14ac:dyDescent="0.25">
      <c r="B1162" s="111"/>
    </row>
    <row r="1163" spans="2:2" x14ac:dyDescent="0.25">
      <c r="B1163" s="111"/>
    </row>
    <row r="1164" spans="2:2" x14ac:dyDescent="0.25">
      <c r="B1164" s="111"/>
    </row>
    <row r="1165" spans="2:2" x14ac:dyDescent="0.25">
      <c r="B1165" s="111"/>
    </row>
    <row r="1166" spans="2:2" x14ac:dyDescent="0.25">
      <c r="B1166" s="111"/>
    </row>
    <row r="1167" spans="2:2" x14ac:dyDescent="0.25">
      <c r="B1167" s="111"/>
    </row>
    <row r="1168" spans="2:2" x14ac:dyDescent="0.25">
      <c r="B1168" s="111"/>
    </row>
    <row r="1169" spans="2:2" x14ac:dyDescent="0.25">
      <c r="B1169" s="111"/>
    </row>
    <row r="1170" spans="2:2" x14ac:dyDescent="0.25">
      <c r="B1170" s="111"/>
    </row>
    <row r="1171" spans="2:2" x14ac:dyDescent="0.25">
      <c r="B1171" s="111"/>
    </row>
    <row r="1172" spans="2:2" x14ac:dyDescent="0.25">
      <c r="B1172" s="111"/>
    </row>
    <row r="1173" spans="2:2" x14ac:dyDescent="0.25">
      <c r="B1173" s="111"/>
    </row>
    <row r="1174" spans="2:2" x14ac:dyDescent="0.25">
      <c r="B1174" s="111"/>
    </row>
  </sheetData>
  <mergeCells count="13">
    <mergeCell ref="Z4:AD4"/>
    <mergeCell ref="T4:Y4"/>
    <mergeCell ref="F1:G1"/>
    <mergeCell ref="K4:O4"/>
    <mergeCell ref="C2:H2"/>
    <mergeCell ref="P4:S4"/>
    <mergeCell ref="A2:B2"/>
    <mergeCell ref="C4:E4"/>
    <mergeCell ref="F4:G4"/>
    <mergeCell ref="H4:J4"/>
    <mergeCell ref="A3:B3"/>
    <mergeCell ref="A4:A5"/>
    <mergeCell ref="B4:B5"/>
  </mergeCells>
  <pageMargins left="0.23622047244094491" right="0.23622047244094491" top="0.74803149606299213" bottom="0.74803149606299213" header="0.31496062992125984" footer="0.31496062992125984"/>
  <pageSetup paperSize="8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zoomScale="55" zoomScaleNormal="55" workbookViewId="0"/>
  </sheetViews>
  <sheetFormatPr defaultColWidth="9.140625" defaultRowHeight="15" x14ac:dyDescent="0.25"/>
  <cols>
    <col min="1" max="1" width="86" style="16" customWidth="1"/>
    <col min="2" max="2" width="13.42578125" style="16" customWidth="1"/>
    <col min="3" max="3" width="42.5703125" style="16" customWidth="1"/>
    <col min="4" max="4" width="22" style="16" customWidth="1"/>
    <col min="5" max="5" width="33.140625" style="16" customWidth="1"/>
    <col min="6" max="6" width="32.140625" style="16" bestFit="1" customWidth="1"/>
    <col min="7" max="7" width="38.5703125" style="16" customWidth="1"/>
    <col min="8" max="8" width="24.42578125" style="16" customWidth="1"/>
    <col min="9" max="9" width="39.140625" style="16" customWidth="1"/>
    <col min="10" max="10" width="9.5703125" style="16" bestFit="1" customWidth="1"/>
    <col min="11" max="11" width="29" style="16" customWidth="1"/>
    <col min="12" max="12" width="22.140625" style="16" customWidth="1"/>
    <col min="13" max="13" width="34.42578125" style="16" customWidth="1"/>
    <col min="14" max="14" width="34" style="16" customWidth="1"/>
    <col min="15" max="15" width="21.140625" style="16" bestFit="1" customWidth="1"/>
    <col min="16" max="16" width="36.42578125" style="16" customWidth="1"/>
    <col min="17" max="17" width="36" style="16" bestFit="1" customWidth="1"/>
    <col min="18" max="18" width="9.140625" style="16"/>
    <col min="19" max="19" width="12.140625" style="16" bestFit="1" customWidth="1"/>
    <col min="20" max="16384" width="9.140625" style="16"/>
  </cols>
  <sheetData>
    <row r="1" spans="1:19" ht="30" x14ac:dyDescent="0.4">
      <c r="A1" s="12"/>
      <c r="B1" s="13"/>
      <c r="C1" s="14"/>
      <c r="D1" s="197" t="s">
        <v>13</v>
      </c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5"/>
      <c r="P1" s="15"/>
      <c r="Q1" s="15"/>
    </row>
    <row r="2" spans="1:19" ht="39.75" thickBot="1" x14ac:dyDescent="0.45">
      <c r="A2" s="17"/>
      <c r="B2" s="198"/>
      <c r="C2" s="198"/>
      <c r="D2" s="18"/>
      <c r="E2" s="199"/>
      <c r="F2" s="199"/>
      <c r="G2" s="19"/>
      <c r="H2" s="20" t="str">
        <f>'31.08.2025r.'!D3</f>
        <v>dane  na dzień 31.08.2025r.</v>
      </c>
      <c r="I2" s="200">
        <f>'31.08.2025r.'!E3</f>
        <v>0</v>
      </c>
      <c r="J2" s="201"/>
      <c r="K2" s="199"/>
      <c r="L2" s="199"/>
      <c r="M2" s="21"/>
      <c r="N2" s="22"/>
      <c r="O2" s="23"/>
      <c r="P2" s="24"/>
      <c r="Q2" s="24"/>
    </row>
    <row r="3" spans="1:19" ht="21" x14ac:dyDescent="0.25">
      <c r="A3" s="209" t="s">
        <v>14</v>
      </c>
      <c r="B3" s="202" t="s">
        <v>15</v>
      </c>
      <c r="C3" s="204"/>
      <c r="D3" s="205" t="s">
        <v>16</v>
      </c>
      <c r="E3" s="211"/>
      <c r="F3" s="202" t="s">
        <v>17</v>
      </c>
      <c r="G3" s="203"/>
      <c r="H3" s="203"/>
      <c r="I3" s="204"/>
      <c r="J3" s="202" t="s">
        <v>18</v>
      </c>
      <c r="K3" s="204"/>
      <c r="L3" s="202" t="s">
        <v>19</v>
      </c>
      <c r="M3" s="203"/>
      <c r="N3" s="204"/>
      <c r="O3" s="205" t="s">
        <v>10</v>
      </c>
      <c r="P3" s="206"/>
      <c r="Q3" s="207"/>
    </row>
    <row r="4" spans="1:19" ht="60.75" customHeight="1" thickBot="1" x14ac:dyDescent="0.3">
      <c r="A4" s="210"/>
      <c r="B4" s="10" t="s">
        <v>0</v>
      </c>
      <c r="C4" s="9" t="s">
        <v>1</v>
      </c>
      <c r="D4" s="10" t="s">
        <v>6</v>
      </c>
      <c r="E4" s="9" t="s">
        <v>11</v>
      </c>
      <c r="F4" s="10" t="s">
        <v>20</v>
      </c>
      <c r="G4" s="8" t="s">
        <v>21</v>
      </c>
      <c r="H4" s="8" t="s">
        <v>4</v>
      </c>
      <c r="I4" s="9" t="s">
        <v>22</v>
      </c>
      <c r="J4" s="10" t="s">
        <v>0</v>
      </c>
      <c r="K4" s="9" t="s">
        <v>1</v>
      </c>
      <c r="L4" s="10" t="s">
        <v>5</v>
      </c>
      <c r="M4" s="8" t="s">
        <v>1</v>
      </c>
      <c r="N4" s="11" t="s">
        <v>9</v>
      </c>
      <c r="O4" s="10" t="s">
        <v>7</v>
      </c>
      <c r="P4" s="8" t="s">
        <v>1</v>
      </c>
      <c r="Q4" s="9" t="s">
        <v>2</v>
      </c>
    </row>
    <row r="5" spans="1:19" ht="18" x14ac:dyDescent="0.25">
      <c r="A5" s="25" t="s">
        <v>23</v>
      </c>
      <c r="B5" s="51">
        <v>13</v>
      </c>
      <c r="C5" s="52">
        <v>47213857.479999997</v>
      </c>
      <c r="D5" s="51">
        <v>0</v>
      </c>
      <c r="E5" s="53" t="s">
        <v>24</v>
      </c>
      <c r="F5" s="51">
        <v>11</v>
      </c>
      <c r="G5" s="54">
        <v>41049057.479999997</v>
      </c>
      <c r="H5" s="55" t="s">
        <v>24</v>
      </c>
      <c r="I5" s="53" t="s">
        <v>24</v>
      </c>
      <c r="J5" s="51">
        <v>0</v>
      </c>
      <c r="K5" s="52">
        <v>0</v>
      </c>
      <c r="L5" s="51">
        <v>16</v>
      </c>
      <c r="M5" s="54">
        <v>34248930.43</v>
      </c>
      <c r="N5" s="56">
        <v>127.05000000000001</v>
      </c>
      <c r="O5" s="51">
        <v>17</v>
      </c>
      <c r="P5" s="54">
        <v>34248930.43</v>
      </c>
      <c r="Q5" s="52">
        <v>25686697.759999998</v>
      </c>
      <c r="S5" s="26"/>
    </row>
    <row r="6" spans="1:19" ht="18" x14ac:dyDescent="0.25">
      <c r="A6" s="25" t="s">
        <v>25</v>
      </c>
      <c r="B6" s="51">
        <v>10</v>
      </c>
      <c r="C6" s="52">
        <v>10801781.98</v>
      </c>
      <c r="D6" s="51">
        <v>0</v>
      </c>
      <c r="E6" s="53" t="s">
        <v>24</v>
      </c>
      <c r="F6" s="51">
        <v>10</v>
      </c>
      <c r="G6" s="54">
        <v>10746041.98</v>
      </c>
      <c r="H6" s="55" t="s">
        <v>24</v>
      </c>
      <c r="I6" s="53" t="s">
        <v>24</v>
      </c>
      <c r="J6" s="51">
        <v>0</v>
      </c>
      <c r="K6" s="52">
        <v>0</v>
      </c>
      <c r="L6" s="51">
        <v>19</v>
      </c>
      <c r="M6" s="54">
        <v>6534803.1799999997</v>
      </c>
      <c r="N6" s="56">
        <v>1480738.18</v>
      </c>
      <c r="O6" s="51">
        <v>19</v>
      </c>
      <c r="P6" s="54">
        <v>6534175.8500000006</v>
      </c>
      <c r="Q6" s="52">
        <v>4900631.8299999991</v>
      </c>
    </row>
    <row r="7" spans="1:19" ht="17.25" customHeight="1" x14ac:dyDescent="0.25">
      <c r="A7" s="27" t="s">
        <v>26</v>
      </c>
      <c r="B7" s="51">
        <v>17</v>
      </c>
      <c r="C7" s="52">
        <v>31508582.360000007</v>
      </c>
      <c r="D7" s="51">
        <v>1</v>
      </c>
      <c r="E7" s="52">
        <v>847113.07</v>
      </c>
      <c r="F7" s="51">
        <v>16</v>
      </c>
      <c r="G7" s="54">
        <v>32333442.030000001</v>
      </c>
      <c r="H7" s="55" t="s">
        <v>24</v>
      </c>
      <c r="I7" s="53" t="s">
        <v>24</v>
      </c>
      <c r="J7" s="51">
        <v>1</v>
      </c>
      <c r="K7" s="52">
        <v>20000</v>
      </c>
      <c r="L7" s="51">
        <v>36</v>
      </c>
      <c r="M7" s="54">
        <v>31190876.319999997</v>
      </c>
      <c r="N7" s="56">
        <v>1169477.8899999999</v>
      </c>
      <c r="O7" s="51">
        <v>36</v>
      </c>
      <c r="P7" s="54">
        <v>31163964.139999989</v>
      </c>
      <c r="Q7" s="52">
        <v>23372972.990000006</v>
      </c>
    </row>
    <row r="8" spans="1:19" ht="18" x14ac:dyDescent="0.25">
      <c r="A8" s="27" t="s">
        <v>27</v>
      </c>
      <c r="B8" s="51">
        <v>16</v>
      </c>
      <c r="C8" s="52">
        <v>41557832.950000003</v>
      </c>
      <c r="D8" s="51">
        <v>0</v>
      </c>
      <c r="E8" s="53" t="s">
        <v>24</v>
      </c>
      <c r="F8" s="51">
        <v>16</v>
      </c>
      <c r="G8" s="54">
        <v>41048031.920000002</v>
      </c>
      <c r="H8" s="55" t="s">
        <v>24</v>
      </c>
      <c r="I8" s="53" t="s">
        <v>24</v>
      </c>
      <c r="J8" s="51">
        <v>2</v>
      </c>
      <c r="K8" s="52">
        <v>478114</v>
      </c>
      <c r="L8" s="51">
        <v>16</v>
      </c>
      <c r="M8" s="54">
        <v>39518973.039999999</v>
      </c>
      <c r="N8" s="56">
        <v>569407.89</v>
      </c>
      <c r="O8" s="51">
        <v>16</v>
      </c>
      <c r="P8" s="54">
        <v>39478774.93</v>
      </c>
      <c r="Q8" s="52">
        <v>29609081.129999999</v>
      </c>
    </row>
    <row r="9" spans="1:19" ht="18" x14ac:dyDescent="0.25">
      <c r="A9" s="27" t="s">
        <v>28</v>
      </c>
      <c r="B9" s="51">
        <v>10</v>
      </c>
      <c r="C9" s="52">
        <v>2899930.51</v>
      </c>
      <c r="D9" s="51">
        <v>1</v>
      </c>
      <c r="E9" s="52">
        <v>19934.72</v>
      </c>
      <c r="F9" s="51">
        <v>8</v>
      </c>
      <c r="G9" s="54">
        <v>2249668.5499999998</v>
      </c>
      <c r="H9" s="55" t="s">
        <v>24</v>
      </c>
      <c r="I9" s="53" t="s">
        <v>24</v>
      </c>
      <c r="J9" s="51">
        <v>1</v>
      </c>
      <c r="K9" s="52">
        <v>166.64</v>
      </c>
      <c r="L9" s="51">
        <v>9</v>
      </c>
      <c r="M9" s="54">
        <v>2131302.39</v>
      </c>
      <c r="N9" s="56">
        <v>112726.12</v>
      </c>
      <c r="O9" s="51">
        <v>9</v>
      </c>
      <c r="P9" s="54">
        <v>2131302.0300000003</v>
      </c>
      <c r="Q9" s="52">
        <v>1598476.4900000002</v>
      </c>
    </row>
    <row r="10" spans="1:19" ht="18" x14ac:dyDescent="0.25">
      <c r="A10" s="27" t="s">
        <v>29</v>
      </c>
      <c r="B10" s="51">
        <v>19</v>
      </c>
      <c r="C10" s="52">
        <v>3242693.25</v>
      </c>
      <c r="D10" s="51">
        <v>1</v>
      </c>
      <c r="E10" s="53">
        <v>201418.47</v>
      </c>
      <c r="F10" s="51">
        <v>17</v>
      </c>
      <c r="G10" s="54">
        <v>2811597.4700000007</v>
      </c>
      <c r="H10" s="55" t="s">
        <v>24</v>
      </c>
      <c r="I10" s="53" t="s">
        <v>24</v>
      </c>
      <c r="J10" s="51">
        <v>2</v>
      </c>
      <c r="K10" s="52">
        <v>146815.03</v>
      </c>
      <c r="L10" s="51">
        <v>36</v>
      </c>
      <c r="M10" s="54">
        <v>2659686.1999999997</v>
      </c>
      <c r="N10" s="56">
        <v>148711.32</v>
      </c>
      <c r="O10" s="51">
        <v>42</v>
      </c>
      <c r="P10" s="54">
        <v>2659162.2500000005</v>
      </c>
      <c r="Q10" s="52">
        <v>1994371.5199999998</v>
      </c>
    </row>
    <row r="11" spans="1:19" ht="18" x14ac:dyDescent="0.25">
      <c r="A11" s="27" t="s">
        <v>30</v>
      </c>
      <c r="B11" s="51">
        <v>9</v>
      </c>
      <c r="C11" s="52">
        <v>3647227.45</v>
      </c>
      <c r="D11" s="51">
        <v>0</v>
      </c>
      <c r="E11" s="53" t="s">
        <v>24</v>
      </c>
      <c r="F11" s="51">
        <v>9</v>
      </c>
      <c r="G11" s="54">
        <v>3643636.33</v>
      </c>
      <c r="H11" s="55" t="s">
        <v>24</v>
      </c>
      <c r="I11" s="53" t="s">
        <v>24</v>
      </c>
      <c r="J11" s="51">
        <v>0</v>
      </c>
      <c r="K11" s="52">
        <v>0</v>
      </c>
      <c r="L11" s="51">
        <v>8</v>
      </c>
      <c r="M11" s="54">
        <v>2886509.92</v>
      </c>
      <c r="N11" s="56">
        <v>10141.210000000001</v>
      </c>
      <c r="O11" s="51">
        <v>8</v>
      </c>
      <c r="P11" s="54">
        <v>2886337.2</v>
      </c>
      <c r="Q11" s="52">
        <v>2164752.87</v>
      </c>
    </row>
    <row r="12" spans="1:19" ht="18" x14ac:dyDescent="0.25">
      <c r="A12" s="27" t="s">
        <v>31</v>
      </c>
      <c r="B12" s="51">
        <v>12</v>
      </c>
      <c r="C12" s="52">
        <v>3679350.36</v>
      </c>
      <c r="D12" s="51">
        <v>2</v>
      </c>
      <c r="E12" s="53">
        <v>403041.84</v>
      </c>
      <c r="F12" s="51">
        <v>10</v>
      </c>
      <c r="G12" s="54">
        <v>3258531.9299999997</v>
      </c>
      <c r="H12" s="55" t="s">
        <v>24</v>
      </c>
      <c r="I12" s="53" t="s">
        <v>24</v>
      </c>
      <c r="J12" s="51">
        <v>0</v>
      </c>
      <c r="K12" s="52">
        <v>0</v>
      </c>
      <c r="L12" s="51">
        <v>10</v>
      </c>
      <c r="M12" s="54">
        <v>3251696.2100000004</v>
      </c>
      <c r="N12" s="56">
        <v>6835.72</v>
      </c>
      <c r="O12" s="51">
        <v>10</v>
      </c>
      <c r="P12" s="54">
        <v>3251696.2100000004</v>
      </c>
      <c r="Q12" s="52">
        <v>2438772.11</v>
      </c>
    </row>
    <row r="13" spans="1:19" ht="18" x14ac:dyDescent="0.25">
      <c r="A13" s="27" t="s">
        <v>32</v>
      </c>
      <c r="B13" s="51">
        <v>9</v>
      </c>
      <c r="C13" s="52">
        <v>3794330.9200000004</v>
      </c>
      <c r="D13" s="51">
        <v>1</v>
      </c>
      <c r="E13" s="52">
        <v>78103.31</v>
      </c>
      <c r="F13" s="51">
        <v>7</v>
      </c>
      <c r="G13" s="54">
        <v>3594542.1799999997</v>
      </c>
      <c r="H13" s="55" t="s">
        <v>24</v>
      </c>
      <c r="I13" s="53" t="s">
        <v>24</v>
      </c>
      <c r="J13" s="51">
        <v>0</v>
      </c>
      <c r="K13" s="52">
        <v>0</v>
      </c>
      <c r="L13" s="51">
        <v>7</v>
      </c>
      <c r="M13" s="54">
        <v>3575852.91</v>
      </c>
      <c r="N13" s="56">
        <v>25812.660000000003</v>
      </c>
      <c r="O13" s="51">
        <v>7</v>
      </c>
      <c r="P13" s="54">
        <v>3568729.5199999996</v>
      </c>
      <c r="Q13" s="52">
        <v>2676547.1100000003</v>
      </c>
    </row>
    <row r="14" spans="1:19" ht="18" x14ac:dyDescent="0.25">
      <c r="A14" s="27" t="s">
        <v>33</v>
      </c>
      <c r="B14" s="51">
        <v>8</v>
      </c>
      <c r="C14" s="52">
        <v>3244131.2</v>
      </c>
      <c r="D14" s="51">
        <v>0</v>
      </c>
      <c r="E14" s="53" t="s">
        <v>24</v>
      </c>
      <c r="F14" s="51">
        <v>8</v>
      </c>
      <c r="G14" s="54">
        <v>3161281.11</v>
      </c>
      <c r="H14" s="55" t="s">
        <v>24</v>
      </c>
      <c r="I14" s="53" t="s">
        <v>24</v>
      </c>
      <c r="J14" s="51">
        <v>1</v>
      </c>
      <c r="K14" s="52">
        <v>25000</v>
      </c>
      <c r="L14" s="51">
        <v>7</v>
      </c>
      <c r="M14" s="54">
        <v>2566330.7399999998</v>
      </c>
      <c r="N14" s="56">
        <v>362579.15</v>
      </c>
      <c r="O14" s="51">
        <v>9</v>
      </c>
      <c r="P14" s="54">
        <v>2566330.7399999998</v>
      </c>
      <c r="Q14" s="52">
        <v>1924748.01</v>
      </c>
    </row>
    <row r="15" spans="1:19" ht="18" x14ac:dyDescent="0.25">
      <c r="A15" s="27" t="s">
        <v>34</v>
      </c>
      <c r="B15" s="51">
        <v>7</v>
      </c>
      <c r="C15" s="52">
        <v>2799182.8</v>
      </c>
      <c r="D15" s="51">
        <v>0</v>
      </c>
      <c r="E15" s="53" t="s">
        <v>24</v>
      </c>
      <c r="F15" s="51">
        <v>7</v>
      </c>
      <c r="G15" s="54">
        <v>2771227.01</v>
      </c>
      <c r="H15" s="55" t="s">
        <v>24</v>
      </c>
      <c r="I15" s="53" t="s">
        <v>24</v>
      </c>
      <c r="J15" s="51">
        <v>0</v>
      </c>
      <c r="K15" s="52">
        <v>0</v>
      </c>
      <c r="L15" s="51">
        <v>6</v>
      </c>
      <c r="M15" s="54">
        <v>2615410.0599999996</v>
      </c>
      <c r="N15" s="56">
        <v>111139.18000000001</v>
      </c>
      <c r="O15" s="51">
        <v>8</v>
      </c>
      <c r="P15" s="54">
        <v>2613803.4299999997</v>
      </c>
      <c r="Q15" s="52">
        <v>1960352.54</v>
      </c>
    </row>
    <row r="16" spans="1:19" ht="18" x14ac:dyDescent="0.25">
      <c r="A16" s="27" t="s">
        <v>35</v>
      </c>
      <c r="B16" s="51">
        <v>18</v>
      </c>
      <c r="C16" s="52">
        <v>3762219.5199999996</v>
      </c>
      <c r="D16" s="51">
        <v>0</v>
      </c>
      <c r="E16" s="53" t="s">
        <v>24</v>
      </c>
      <c r="F16" s="51">
        <v>18</v>
      </c>
      <c r="G16" s="54">
        <v>3752832.0399999996</v>
      </c>
      <c r="H16" s="55" t="s">
        <v>24</v>
      </c>
      <c r="I16" s="53" t="s">
        <v>24</v>
      </c>
      <c r="J16" s="51">
        <v>1</v>
      </c>
      <c r="K16" s="52">
        <v>8750</v>
      </c>
      <c r="L16" s="51">
        <v>15</v>
      </c>
      <c r="M16" s="54">
        <v>2632944.6800000002</v>
      </c>
      <c r="N16" s="56">
        <v>344538.38999999996</v>
      </c>
      <c r="O16" s="51">
        <v>15</v>
      </c>
      <c r="P16" s="54">
        <v>2629774.0099999998</v>
      </c>
      <c r="Q16" s="52">
        <v>1972330.44</v>
      </c>
    </row>
    <row r="17" spans="1:17" ht="18" x14ac:dyDescent="0.25">
      <c r="A17" s="28" t="s">
        <v>36</v>
      </c>
      <c r="B17" s="51">
        <v>13</v>
      </c>
      <c r="C17" s="52">
        <v>3772825.75</v>
      </c>
      <c r="D17" s="51">
        <v>0</v>
      </c>
      <c r="E17" s="53" t="s">
        <v>24</v>
      </c>
      <c r="F17" s="51">
        <v>12</v>
      </c>
      <c r="G17" s="54">
        <v>3625850.28</v>
      </c>
      <c r="H17" s="55" t="s">
        <v>24</v>
      </c>
      <c r="I17" s="53" t="s">
        <v>24</v>
      </c>
      <c r="J17" s="51">
        <v>1</v>
      </c>
      <c r="K17" s="52">
        <v>15000</v>
      </c>
      <c r="L17" s="51">
        <v>13</v>
      </c>
      <c r="M17" s="54">
        <v>3008818.6700000004</v>
      </c>
      <c r="N17" s="56">
        <v>65645.06</v>
      </c>
      <c r="O17" s="51">
        <v>13</v>
      </c>
      <c r="P17" s="54">
        <v>3006001.6</v>
      </c>
      <c r="Q17" s="52">
        <v>2254501.1500000004</v>
      </c>
    </row>
    <row r="18" spans="1:17" ht="18" x14ac:dyDescent="0.25">
      <c r="A18" s="28" t="s">
        <v>37</v>
      </c>
      <c r="B18" s="51">
        <v>8</v>
      </c>
      <c r="C18" s="52">
        <v>3705588.92</v>
      </c>
      <c r="D18" s="51">
        <v>0</v>
      </c>
      <c r="E18" s="53" t="s">
        <v>24</v>
      </c>
      <c r="F18" s="51">
        <v>8</v>
      </c>
      <c r="G18" s="54">
        <v>3652146.0100000002</v>
      </c>
      <c r="H18" s="55" t="s">
        <v>24</v>
      </c>
      <c r="I18" s="53" t="s">
        <v>24</v>
      </c>
      <c r="J18" s="51">
        <v>1</v>
      </c>
      <c r="K18" s="52">
        <v>37000</v>
      </c>
      <c r="L18" s="51">
        <v>6</v>
      </c>
      <c r="M18" s="54">
        <v>2643473.6399999997</v>
      </c>
      <c r="N18" s="56">
        <v>9672.369999999999</v>
      </c>
      <c r="O18" s="51">
        <v>6</v>
      </c>
      <c r="P18" s="54">
        <v>2643473.6399999997</v>
      </c>
      <c r="Q18" s="52">
        <v>1982605.21</v>
      </c>
    </row>
    <row r="19" spans="1:17" ht="18" x14ac:dyDescent="0.25">
      <c r="A19" s="28" t="s">
        <v>38</v>
      </c>
      <c r="B19" s="51">
        <v>8</v>
      </c>
      <c r="C19" s="52">
        <v>8117980.9199999999</v>
      </c>
      <c r="D19" s="51">
        <v>0</v>
      </c>
      <c r="E19" s="53" t="s">
        <v>24</v>
      </c>
      <c r="F19" s="51">
        <v>8</v>
      </c>
      <c r="G19" s="54">
        <v>6199070.2599999998</v>
      </c>
      <c r="H19" s="55" t="s">
        <v>24</v>
      </c>
      <c r="I19" s="53" t="s">
        <v>24</v>
      </c>
      <c r="J19" s="51">
        <v>0</v>
      </c>
      <c r="K19" s="52">
        <v>0</v>
      </c>
      <c r="L19" s="51">
        <v>15</v>
      </c>
      <c r="M19" s="54">
        <v>6172290.3800000008</v>
      </c>
      <c r="N19" s="56">
        <v>18549.199999999997</v>
      </c>
      <c r="O19" s="51">
        <v>19</v>
      </c>
      <c r="P19" s="54">
        <v>6172290.3800000008</v>
      </c>
      <c r="Q19" s="52">
        <v>4629217.7200000007</v>
      </c>
    </row>
    <row r="20" spans="1:17" ht="18" x14ac:dyDescent="0.25">
      <c r="A20" s="28" t="s">
        <v>39</v>
      </c>
      <c r="B20" s="51">
        <v>4</v>
      </c>
      <c r="C20" s="52">
        <v>4997636.4400000004</v>
      </c>
      <c r="D20" s="51">
        <v>0</v>
      </c>
      <c r="E20" s="53" t="s">
        <v>24</v>
      </c>
      <c r="F20" s="51">
        <v>4</v>
      </c>
      <c r="G20" s="54">
        <v>4530837.5</v>
      </c>
      <c r="H20" s="55" t="s">
        <v>24</v>
      </c>
      <c r="I20" s="53" t="s">
        <v>24</v>
      </c>
      <c r="J20" s="51">
        <v>2</v>
      </c>
      <c r="K20" s="52">
        <v>255377.80000000002</v>
      </c>
      <c r="L20" s="51">
        <v>4</v>
      </c>
      <c r="M20" s="54">
        <v>3576000.5</v>
      </c>
      <c r="N20" s="56">
        <v>3072.96</v>
      </c>
      <c r="O20" s="51">
        <v>4</v>
      </c>
      <c r="P20" s="54">
        <v>3576000.5</v>
      </c>
      <c r="Q20" s="52">
        <v>2682000.3699999996</v>
      </c>
    </row>
    <row r="21" spans="1:17" ht="18" x14ac:dyDescent="0.25">
      <c r="A21" s="28" t="s">
        <v>40</v>
      </c>
      <c r="B21" s="51">
        <v>11</v>
      </c>
      <c r="C21" s="52">
        <v>3655046.9799999995</v>
      </c>
      <c r="D21" s="51">
        <v>0</v>
      </c>
      <c r="E21" s="53" t="s">
        <v>24</v>
      </c>
      <c r="F21" s="51">
        <v>11</v>
      </c>
      <c r="G21" s="54">
        <v>3631368.9799999995</v>
      </c>
      <c r="H21" s="55" t="s">
        <v>24</v>
      </c>
      <c r="I21" s="53" t="s">
        <v>24</v>
      </c>
      <c r="J21" s="51">
        <v>0</v>
      </c>
      <c r="K21" s="52">
        <v>0</v>
      </c>
      <c r="L21" s="51">
        <v>10</v>
      </c>
      <c r="M21" s="54">
        <v>2908411.1999999997</v>
      </c>
      <c r="N21" s="56">
        <v>6635.7800000000007</v>
      </c>
      <c r="O21" s="51">
        <v>10</v>
      </c>
      <c r="P21" s="54">
        <v>2908411.1999999997</v>
      </c>
      <c r="Q21" s="52">
        <v>2181308.37</v>
      </c>
    </row>
    <row r="22" spans="1:17" ht="18" x14ac:dyDescent="0.25">
      <c r="A22" s="28" t="s">
        <v>41</v>
      </c>
      <c r="B22" s="51">
        <v>10</v>
      </c>
      <c r="C22" s="52">
        <v>4576015.2899999991</v>
      </c>
      <c r="D22" s="51">
        <v>0</v>
      </c>
      <c r="E22" s="53" t="s">
        <v>24</v>
      </c>
      <c r="F22" s="51">
        <v>10</v>
      </c>
      <c r="G22" s="54">
        <v>4574589.8099999996</v>
      </c>
      <c r="H22" s="55" t="s">
        <v>24</v>
      </c>
      <c r="I22" s="53" t="s">
        <v>24</v>
      </c>
      <c r="J22" s="51">
        <v>0</v>
      </c>
      <c r="K22" s="52">
        <v>0</v>
      </c>
      <c r="L22" s="51">
        <v>9</v>
      </c>
      <c r="M22" s="54">
        <v>3762726.3999999994</v>
      </c>
      <c r="N22" s="56">
        <v>11811.900000000001</v>
      </c>
      <c r="O22" s="51">
        <v>8</v>
      </c>
      <c r="P22" s="54">
        <v>3742255.46</v>
      </c>
      <c r="Q22" s="52">
        <v>2806691.5700000003</v>
      </c>
    </row>
    <row r="23" spans="1:17" ht="18" x14ac:dyDescent="0.25">
      <c r="A23" s="28" t="s">
        <v>42</v>
      </c>
      <c r="B23" s="51">
        <v>12</v>
      </c>
      <c r="C23" s="52">
        <v>5784405.1100000003</v>
      </c>
      <c r="D23" s="51">
        <v>0</v>
      </c>
      <c r="E23" s="53" t="s">
        <v>24</v>
      </c>
      <c r="F23" s="51">
        <v>12</v>
      </c>
      <c r="G23" s="54">
        <v>5798088.1500000004</v>
      </c>
      <c r="H23" s="55" t="s">
        <v>24</v>
      </c>
      <c r="I23" s="53" t="s">
        <v>24</v>
      </c>
      <c r="J23" s="51">
        <v>0</v>
      </c>
      <c r="K23" s="52">
        <v>0</v>
      </c>
      <c r="L23" s="51">
        <v>10</v>
      </c>
      <c r="M23" s="54">
        <v>4467877.3600000003</v>
      </c>
      <c r="N23" s="56">
        <v>375210.79</v>
      </c>
      <c r="O23" s="51">
        <v>10</v>
      </c>
      <c r="P23" s="54">
        <v>4467877.3600000003</v>
      </c>
      <c r="Q23" s="52">
        <v>3350907.9799999995</v>
      </c>
    </row>
    <row r="24" spans="1:17" ht="18" x14ac:dyDescent="0.25">
      <c r="A24" s="28" t="s">
        <v>43</v>
      </c>
      <c r="B24" s="51">
        <v>8</v>
      </c>
      <c r="C24" s="52">
        <v>6209161.3600000003</v>
      </c>
      <c r="D24" s="51">
        <v>0</v>
      </c>
      <c r="E24" s="53" t="s">
        <v>24</v>
      </c>
      <c r="F24" s="51">
        <v>8</v>
      </c>
      <c r="G24" s="54">
        <v>6209161.3600000003</v>
      </c>
      <c r="H24" s="55" t="s">
        <v>24</v>
      </c>
      <c r="I24" s="53" t="s">
        <v>24</v>
      </c>
      <c r="J24" s="51">
        <v>0</v>
      </c>
      <c r="K24" s="52">
        <v>0</v>
      </c>
      <c r="L24" s="51">
        <v>10</v>
      </c>
      <c r="M24" s="54">
        <v>6201483.2200000007</v>
      </c>
      <c r="N24" s="56">
        <v>7678.14</v>
      </c>
      <c r="O24" s="51">
        <v>10</v>
      </c>
      <c r="P24" s="54">
        <v>6201483.2200000007</v>
      </c>
      <c r="Q24" s="52">
        <v>4651112.3699999992</v>
      </c>
    </row>
    <row r="25" spans="1:17" ht="27" thickBot="1" x14ac:dyDescent="0.3">
      <c r="A25" s="29" t="s">
        <v>44</v>
      </c>
      <c r="B25" s="30">
        <v>222</v>
      </c>
      <c r="C25" s="31">
        <v>198969781.54999998</v>
      </c>
      <c r="D25" s="30">
        <v>6</v>
      </c>
      <c r="E25" s="31">
        <v>1549611.4100000001</v>
      </c>
      <c r="F25" s="30">
        <v>210</v>
      </c>
      <c r="G25" s="32">
        <v>188641002.38</v>
      </c>
      <c r="H25" s="33">
        <v>0</v>
      </c>
      <c r="I25" s="34">
        <v>0</v>
      </c>
      <c r="J25" s="30">
        <v>12</v>
      </c>
      <c r="K25" s="31">
        <v>986223.47000000009</v>
      </c>
      <c r="L25" s="30">
        <v>262</v>
      </c>
      <c r="M25" s="32">
        <v>166554397.44999999</v>
      </c>
      <c r="N25" s="31">
        <v>4840510.9600000009</v>
      </c>
      <c r="O25" s="30">
        <v>276</v>
      </c>
      <c r="P25" s="32">
        <v>166450774.09999999</v>
      </c>
      <c r="Q25" s="31">
        <v>124838079.54000001</v>
      </c>
    </row>
    <row r="26" spans="1:17" ht="18.75" x14ac:dyDescent="0.25">
      <c r="A26" s="35" t="s">
        <v>45</v>
      </c>
      <c r="B26" s="36"/>
      <c r="C26" s="37"/>
      <c r="D26" s="38"/>
      <c r="E26" s="38"/>
      <c r="F26" s="39"/>
      <c r="G26" s="39"/>
      <c r="H26" s="38"/>
      <c r="I26" s="38"/>
      <c r="J26" s="38"/>
      <c r="K26" s="38"/>
      <c r="M26" s="40"/>
      <c r="P26" s="40"/>
      <c r="Q26" s="40"/>
    </row>
    <row r="27" spans="1:17" ht="20.25" x14ac:dyDescent="0.25">
      <c r="A27" s="2" t="s">
        <v>46</v>
      </c>
      <c r="B27" s="41"/>
      <c r="C27" s="42"/>
      <c r="D27" s="42"/>
      <c r="E27" s="42"/>
      <c r="F27" s="43"/>
      <c r="G27" s="44"/>
      <c r="H27" s="43"/>
      <c r="I27" s="43"/>
      <c r="J27" s="43"/>
      <c r="K27" s="38"/>
      <c r="M27" s="45"/>
      <c r="P27" s="45"/>
    </row>
    <row r="28" spans="1:17" ht="21" x14ac:dyDescent="0.25">
      <c r="A28" s="2" t="s">
        <v>47</v>
      </c>
      <c r="B28" s="41"/>
      <c r="C28" s="42"/>
      <c r="D28" s="42"/>
      <c r="E28" s="42"/>
      <c r="F28" s="43"/>
      <c r="G28" s="44"/>
      <c r="H28" s="43"/>
      <c r="I28" s="43"/>
      <c r="J28" s="43"/>
      <c r="K28" s="38"/>
      <c r="L28" s="42"/>
      <c r="M28" s="46"/>
      <c r="N28" s="46"/>
      <c r="O28" s="46"/>
      <c r="P28" s="46"/>
      <c r="Q28" s="46"/>
    </row>
    <row r="29" spans="1:17" ht="21" x14ac:dyDescent="0.25">
      <c r="A29" s="2" t="s">
        <v>48</v>
      </c>
      <c r="B29" s="41"/>
      <c r="C29" s="38"/>
      <c r="D29" s="38"/>
      <c r="E29" s="38"/>
      <c r="F29" s="43"/>
      <c r="G29" s="43"/>
      <c r="H29" s="43"/>
      <c r="I29" s="43"/>
      <c r="J29" s="43"/>
      <c r="K29" s="38"/>
      <c r="L29" s="42"/>
      <c r="M29" s="47"/>
      <c r="N29" s="46"/>
      <c r="O29" s="46"/>
      <c r="P29" s="47"/>
      <c r="Q29" s="46"/>
    </row>
    <row r="30" spans="1:17" ht="20.25" x14ac:dyDescent="0.25">
      <c r="A30" s="2" t="s">
        <v>8</v>
      </c>
      <c r="B30" s="41"/>
      <c r="C30" s="38"/>
      <c r="D30" s="37"/>
      <c r="E30" s="38"/>
      <c r="F30" s="43"/>
      <c r="G30" s="43"/>
      <c r="H30" s="43"/>
      <c r="I30" s="43"/>
      <c r="J30" s="43"/>
      <c r="K30" s="38"/>
      <c r="L30" s="42"/>
      <c r="M30" s="45"/>
      <c r="N30" s="42"/>
      <c r="P30" s="48"/>
    </row>
    <row r="31" spans="1:17" ht="20.25" x14ac:dyDescent="0.25">
      <c r="A31" s="2"/>
      <c r="B31" s="41"/>
      <c r="C31" s="38"/>
      <c r="D31" s="38"/>
      <c r="E31" s="38"/>
      <c r="F31" s="43"/>
      <c r="G31" s="43"/>
      <c r="H31" s="43"/>
      <c r="I31" s="43"/>
      <c r="J31" s="43"/>
      <c r="K31" s="38"/>
      <c r="L31" s="42"/>
      <c r="M31" s="45"/>
      <c r="N31" s="42"/>
    </row>
    <row r="32" spans="1:17" ht="18.75" x14ac:dyDescent="0.25">
      <c r="A32" s="208" t="e">
        <f>'31.08.2025r.'!#REF!</f>
        <v>#REF!</v>
      </c>
      <c r="B32" s="208"/>
      <c r="C32" s="208"/>
    </row>
    <row r="33" spans="1:3" ht="18.75" x14ac:dyDescent="0.25">
      <c r="A33" s="208" t="e">
        <f>'31.08.2025r.'!#REF!</f>
        <v>#REF!</v>
      </c>
      <c r="B33" s="208"/>
      <c r="C33" s="208"/>
    </row>
    <row r="34" spans="1:3" ht="18.75" x14ac:dyDescent="0.25">
      <c r="A34" s="208">
        <f>'31.08.2025r.'!A36</f>
        <v>0</v>
      </c>
      <c r="B34" s="208"/>
      <c r="C34" s="208"/>
    </row>
    <row r="35" spans="1:3" ht="18.75" x14ac:dyDescent="0.25">
      <c r="A35" s="49" t="e">
        <f>'31.08.2025r.'!#REF!</f>
        <v>#REF!</v>
      </c>
      <c r="B35" s="50"/>
      <c r="C35" s="50"/>
    </row>
  </sheetData>
  <mergeCells count="15">
    <mergeCell ref="L3:N3"/>
    <mergeCell ref="O3:Q3"/>
    <mergeCell ref="A32:C32"/>
    <mergeCell ref="A33:C33"/>
    <mergeCell ref="A34:C34"/>
    <mergeCell ref="A3:A4"/>
    <mergeCell ref="B3:C3"/>
    <mergeCell ref="D3:E3"/>
    <mergeCell ref="F3:I3"/>
    <mergeCell ref="J3:K3"/>
    <mergeCell ref="D1:N1"/>
    <mergeCell ref="B2:C2"/>
    <mergeCell ref="E2:F2"/>
    <mergeCell ref="I2:J2"/>
    <mergeCell ref="K2:L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7d1211-358e-42d4-ac28-2eea12792638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F368AB361518418A719C6AF79B8581" ma:contentTypeVersion="13" ma:contentTypeDescription="Utwórz nowy dokument." ma:contentTypeScope="" ma:versionID="49b57fb3eb6fc6ba2ce6975b287d67d1">
  <xsd:schema xmlns:xsd="http://www.w3.org/2001/XMLSchema" xmlns:xs="http://www.w3.org/2001/XMLSchema" xmlns:p="http://schemas.microsoft.com/office/2006/metadata/properties" xmlns:ns3="597d1211-358e-42d4-ac28-2eea12792638" xmlns:ns4="08af1daf-4d65-4367-b350-3be8a26719ad" targetNamespace="http://schemas.microsoft.com/office/2006/metadata/properties" ma:root="true" ma:fieldsID="5e1e2767eadb0e217ebdf712c5ff5635" ns3:_="" ns4:_="">
    <xsd:import namespace="597d1211-358e-42d4-ac28-2eea12792638"/>
    <xsd:import namespace="08af1daf-4d65-4367-b350-3be8a26719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d1211-358e-42d4-ac28-2eea1279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daf-4d65-4367-b350-3be8a2671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AA8742-09D2-48B3-9CAD-C3C52C266DB7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E1E98F26-C5CF-400E-90DD-C146CD9DD2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E3705C-8AD0-45A6-8791-2339AA52A5B0}">
  <ds:schemaRefs>
    <ds:schemaRef ds:uri="http://schemas.microsoft.com/office/2006/metadata/properties"/>
    <ds:schemaRef ds:uri="08af1daf-4d65-4367-b350-3be8a26719a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597d1211-358e-42d4-ac28-2eea12792638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528B6F1B-71EA-48B6-B03F-708FFB2B0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d1211-358e-42d4-ac28-2eea12792638"/>
    <ds:schemaRef ds:uri="08af1daf-4d65-4367-b350-3be8a267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31.08.2025r.</vt:lpstr>
      <vt:lpstr>DOPiPT</vt:lpstr>
      <vt:lpstr>'31.08.2025r.'!Obszar_wydruku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Michalak Krystian</cp:lastModifiedBy>
  <cp:lastPrinted>2024-08-01T12:26:43Z</cp:lastPrinted>
  <dcterms:created xsi:type="dcterms:W3CDTF">2017-01-27T15:14:34Z</dcterms:created>
  <dcterms:modified xsi:type="dcterms:W3CDTF">2025-09-22T13:20:56Z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8cbeb6e7-70de-4885-9c7a-72a38b724966</vt:lpwstr>
  </property>
  <property fmtid="{D5CDD505-2E9C-101B-9397-08002B2CF9AE}" pid="3" name="bjSaver">
    <vt:lpwstr>qFCUjmp6njcTT/poR1cgjP6XDoY0Fqai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0x0101006AF368AB361518418A719C6AF79B8581</vt:lpwstr>
  </property>
</Properties>
</file>