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n.Tokarski\Desktop\"/>
    </mc:Choice>
  </mc:AlternateContent>
  <bookViews>
    <workbookView xWindow="0" yWindow="0" windowWidth="28800" windowHeight="11700" tabRatio="422"/>
  </bookViews>
  <sheets>
    <sheet name="31 lipca 2024" sheetId="17" r:id="rId1"/>
  </sheets>
  <definedNames>
    <definedName name="_xlnm._FilterDatabase" localSheetId="0" hidden="1">'31 lipca 2024'!$A$1:$AZ$1225</definedName>
    <definedName name="_xlnm.Print_Area" localSheetId="0">'31 lipca 2024'!$A$1:$AL$41</definedName>
  </definedNames>
  <calcPr calcId="162913"/>
</workbook>
</file>

<file path=xl/calcChain.xml><?xml version="1.0" encoding="utf-8"?>
<calcChain xmlns="http://schemas.openxmlformats.org/spreadsheetml/2006/main">
  <c r="U6" i="17" l="1"/>
  <c r="E7" i="17"/>
  <c r="W6" i="17" l="1"/>
  <c r="W37" i="17" s="1"/>
  <c r="V6" i="17"/>
  <c r="V37" i="17" s="1"/>
  <c r="X13" i="17"/>
  <c r="L29" i="17" l="1"/>
  <c r="K29" i="17"/>
  <c r="L23" i="17"/>
  <c r="K23" i="17"/>
  <c r="I23" i="17"/>
  <c r="H23" i="17"/>
  <c r="I29" i="17"/>
  <c r="H29" i="17"/>
  <c r="B33" i="17"/>
  <c r="B29" i="17"/>
  <c r="B6" i="17"/>
  <c r="X6" i="17" s="1"/>
  <c r="J7" i="17" l="1"/>
  <c r="J8" i="17"/>
  <c r="J9" i="17"/>
  <c r="J10" i="17"/>
  <c r="J11" i="17"/>
  <c r="J12" i="17"/>
  <c r="J13" i="17"/>
  <c r="J14" i="17"/>
  <c r="J15" i="17"/>
  <c r="J16" i="17"/>
  <c r="J17" i="17"/>
  <c r="J20" i="17"/>
  <c r="J21" i="17"/>
  <c r="J22" i="17"/>
  <c r="J24" i="17"/>
  <c r="J25" i="17"/>
  <c r="J26" i="17"/>
  <c r="J27" i="17"/>
  <c r="J29" i="17"/>
  <c r="J30" i="17"/>
  <c r="J31" i="17"/>
  <c r="J32" i="17"/>
  <c r="J33" i="17"/>
  <c r="J34" i="17"/>
  <c r="J35" i="17"/>
  <c r="J36" i="17"/>
  <c r="I19" i="17"/>
  <c r="I18" i="17" s="1"/>
  <c r="H19" i="17"/>
  <c r="H18" i="17" s="1"/>
  <c r="I6" i="17"/>
  <c r="J6" i="17" s="1"/>
  <c r="H6" i="17"/>
  <c r="T7" i="17"/>
  <c r="T8" i="17"/>
  <c r="T9" i="17"/>
  <c r="T10" i="17"/>
  <c r="T11" i="17"/>
  <c r="T12" i="17"/>
  <c r="T13" i="17"/>
  <c r="T14" i="17"/>
  <c r="T15" i="17"/>
  <c r="T16" i="17"/>
  <c r="T17" i="17"/>
  <c r="T20" i="17"/>
  <c r="T21" i="17"/>
  <c r="T22" i="17"/>
  <c r="T24" i="17"/>
  <c r="T25" i="17"/>
  <c r="T26" i="17"/>
  <c r="T27" i="17"/>
  <c r="T29" i="17"/>
  <c r="T30" i="17"/>
  <c r="T31" i="17"/>
  <c r="T32" i="17"/>
  <c r="T33" i="17"/>
  <c r="T34" i="17"/>
  <c r="T35" i="17"/>
  <c r="T36" i="17"/>
  <c r="T6" i="17"/>
  <c r="L19" i="17"/>
  <c r="L18" i="17" s="1"/>
  <c r="K19" i="17"/>
  <c r="K18" i="17" s="1"/>
  <c r="L6" i="17"/>
  <c r="M6" i="17" s="1"/>
  <c r="K6" i="17"/>
  <c r="M7" i="17"/>
  <c r="M8" i="17"/>
  <c r="M9" i="17"/>
  <c r="M10" i="17"/>
  <c r="M11" i="17"/>
  <c r="M12" i="17"/>
  <c r="M13" i="17"/>
  <c r="M14" i="17"/>
  <c r="M15" i="17"/>
  <c r="M16" i="17"/>
  <c r="M17" i="17"/>
  <c r="M20" i="17"/>
  <c r="M21" i="17"/>
  <c r="M22" i="17"/>
  <c r="M24" i="17"/>
  <c r="M25" i="17"/>
  <c r="M26" i="17"/>
  <c r="M27" i="17"/>
  <c r="M29" i="17"/>
  <c r="M30" i="17"/>
  <c r="M31" i="17"/>
  <c r="M32" i="17"/>
  <c r="M33" i="17"/>
  <c r="M34" i="17"/>
  <c r="M35" i="17"/>
  <c r="M36" i="17"/>
  <c r="G23" i="17"/>
  <c r="F23" i="17"/>
  <c r="D23" i="17"/>
  <c r="C23" i="17"/>
  <c r="G33" i="17"/>
  <c r="F33" i="17"/>
  <c r="D33" i="17"/>
  <c r="C33" i="17"/>
  <c r="G29" i="17"/>
  <c r="F29" i="17"/>
  <c r="G19" i="17"/>
  <c r="F19" i="17"/>
  <c r="G6" i="17"/>
  <c r="F6" i="17"/>
  <c r="D29" i="17"/>
  <c r="C29" i="17"/>
  <c r="D19" i="17"/>
  <c r="C19" i="17"/>
  <c r="K37" i="17" l="1"/>
  <c r="H37" i="17"/>
  <c r="I37" i="17"/>
  <c r="L37" i="17"/>
  <c r="F18" i="17"/>
  <c r="F37" i="17" s="1"/>
  <c r="G18" i="17"/>
  <c r="G37" i="17" s="1"/>
  <c r="D6" i="17" l="1"/>
  <c r="E6" i="17" s="1"/>
  <c r="C6" i="17"/>
  <c r="D18" i="17"/>
  <c r="C18" i="17"/>
  <c r="E8" i="17"/>
  <c r="E9" i="17"/>
  <c r="E10" i="17"/>
  <c r="E11" i="17"/>
  <c r="E12" i="17"/>
  <c r="E13" i="17"/>
  <c r="E14" i="17"/>
  <c r="E15" i="17"/>
  <c r="E16" i="17"/>
  <c r="E17" i="17"/>
  <c r="E20" i="17"/>
  <c r="E21" i="17"/>
  <c r="E22" i="17"/>
  <c r="E24" i="17"/>
  <c r="E25" i="17"/>
  <c r="E26" i="17"/>
  <c r="E27" i="17"/>
  <c r="E29" i="17"/>
  <c r="E30" i="17"/>
  <c r="E31" i="17"/>
  <c r="E32" i="17"/>
  <c r="E33" i="17"/>
  <c r="E34" i="17"/>
  <c r="E35" i="17"/>
  <c r="E36" i="17"/>
  <c r="B23" i="17"/>
  <c r="J23" i="17" s="1"/>
  <c r="B19" i="17"/>
  <c r="J19" i="17" s="1"/>
  <c r="M19" i="17" l="1"/>
  <c r="T19" i="17"/>
  <c r="M23" i="17"/>
  <c r="T23" i="17"/>
  <c r="E19" i="17"/>
  <c r="B18" i="17"/>
  <c r="B37" i="17" s="1"/>
  <c r="X37" i="17" s="1"/>
  <c r="E23" i="17"/>
  <c r="C37" i="17"/>
  <c r="D37" i="17"/>
  <c r="T37" i="17" l="1"/>
  <c r="M37" i="17"/>
  <c r="J37" i="17"/>
  <c r="E37" i="17"/>
  <c r="E18" i="17"/>
  <c r="J18" i="17"/>
  <c r="M18" i="17"/>
  <c r="T18" i="17"/>
</calcChain>
</file>

<file path=xl/sharedStrings.xml><?xml version="1.0" encoding="utf-8"?>
<sst xmlns="http://schemas.openxmlformats.org/spreadsheetml/2006/main" count="88" uniqueCount="67">
  <si>
    <t>Priorytety/Działania/Poddziałania</t>
  </si>
  <si>
    <t>Wnioski o odrzucone</t>
  </si>
  <si>
    <t>Podpisane umowy (pierwotnie)</t>
  </si>
  <si>
    <t>Aneksy do umowy²</t>
  </si>
  <si>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</si>
  <si>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</si>
  <si>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</si>
  <si>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</si>
  <si>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</si>
  <si>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rozwiązanych umów</t>
  </si>
  <si>
    <t>kwota dofinansowania rozwiązanych umów w PLN</t>
  </si>
  <si>
    <t>liczba operacji</t>
  </si>
  <si>
    <t xml:space="preserve"> liczba wniosków</t>
  </si>
  <si>
    <t>w tym zaliczka w PLN</t>
  </si>
  <si>
    <t>liczba płatności</t>
  </si>
  <si>
    <t>Umowy o dofinansowanie czynne</t>
  </si>
  <si>
    <t xml:space="preserve"> Złożone wnioski o dofinansowanie (pierwotnie)</t>
  </si>
  <si>
    <t>liczba wniosków odrzuconych i wycofanych</t>
  </si>
  <si>
    <t>kwota wniosków odrzuconych i wycofanych w PLN*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</si>
  <si>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</si>
  <si>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</si>
  <si>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</si>
  <si>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</si>
  <si>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</si>
  <si>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>Pomoc techniczna</t>
  </si>
  <si>
    <t>limit finansowy dla środków w latach 2021 - 2027  w PLN</t>
  </si>
  <si>
    <t>PRZETWÓRSTWO</t>
  </si>
  <si>
    <t xml:space="preserve">Razem 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</si>
  <si>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</si>
  <si>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</si>
  <si>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</si>
  <si>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</si>
  <si>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</si>
  <si>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</si>
  <si>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</si>
  <si>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</si>
  <si>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</si>
  <si>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</si>
  <si>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</si>
  <si>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</si>
  <si>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kwota wydatków kwalifikowalnych</t>
  </si>
  <si>
    <t>Priorytet 2 Wspieranie zrównoważonej działalności w zakresie akwakultury oraz przetwarzania i wprowadzania do obrotu produktów rybołówstwa i akwakultury.</t>
  </si>
  <si>
    <t xml:space="preserve"> AKWAKULTURA</t>
  </si>
  <si>
    <t>Złożone wnioski o Płatność (z wyłączeniem wniosków o płatność zaliczkowych)</t>
  </si>
  <si>
    <t>Wydatki certyfikowane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</si>
  <si>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</si>
  <si>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</si>
  <si>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</si>
  <si>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</si>
  <si>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</si>
  <si>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</si>
  <si>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</si>
  <si>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</si>
  <si>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</si>
  <si>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Priorytet 3 Wkład w rozwój zrównoważonej niebieskiej gospodarki oraz wsparcie dobrobytu społeczności nadbrzeżnych</t>
  </si>
  <si>
    <t>DZIAŁANIE 3.2 WSPARCIE PRZYGOTOWAWCZE</t>
  </si>
  <si>
    <t>DZIAŁANIE 3.3 FUNKCJONOWANIE RLGD</t>
  </si>
  <si>
    <t>Priorytet 4 Wzmocnienie międzynarodowego zarządzania oceanami oraz przyczynianie się do zapewnienia bezpieczeństwa oraz czystość mórz i oceanów, ochrony na nich, a także zrównoważonego zarządzania nimi.</t>
  </si>
  <si>
    <t>DZIAŁANIE 4.1 WIEDZA O MORZU</t>
  </si>
  <si>
    <t>DZIAŁANIE 4.2 NADZÓR MORSKI I WSPÓŁPRACA STRAŻY PRZYBRZEŻNYCH</t>
  </si>
  <si>
    <t>Sprawozdanie  z realizacji Programu Operacyjnego "Fundusze Europejskie dla Rybactwa" 2021-2027</t>
  </si>
  <si>
    <t>Wnioski wybrane do podpisania umowy</t>
  </si>
  <si>
    <t>liczba wniosków wybranych</t>
  </si>
  <si>
    <t>kwota wniosków wybran aych</t>
  </si>
  <si>
    <t>kwota wniosków odrzuconych i wycofanych w PLN</t>
  </si>
  <si>
    <t>stan na dzień 31 lipca 2024</t>
  </si>
  <si>
    <t>Limit wedłu Arkusza Kalkulacyjnego Ministerstwa Finansów z 05 sierpnia br.- kurs 4,2838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</si>
</sst>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i/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i/>
      <sz val="14"/>
      <name val="Arial CE"/>
      <family val="2"/>
      <charset val="238"/>
    </font>
    <font>
      <sz val="28"/>
      <name val="Times New Roman"/>
      <family val="1"/>
      <charset val="238"/>
    </font>
    <font>
      <vertAlign val="superscript"/>
      <sz val="13"/>
      <name val="Arial CE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8"/>
      <name val="Arial CE"/>
      <charset val="238"/>
    </font>
    <font>
      <b/>
      <sz val="2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7">
    <xf numFmtId="0" fontId="0" fillId="0" borderId="0" xfId="0"/>
    <xf numFmtId="0" fontId="0" fillId="0" borderId="0" xfId="0" applyAlignment="1">
      <alignment vertical="center"/>
    </xf>
    <xf numFmtId="0" fontId="17" fillId="0" borderId="0" xfId="0" applyFont="1"/>
    <xf numFmtId="0" fontId="0" fillId="0" borderId="0" xfId="0" applyAlignment="1">
      <alignment horizontal="center" vertical="center"/>
    </xf>
    <xf numFmtId="0" fontId="18" fillId="0" borderId="0" xfId="0" applyFont="1"/>
    <xf numFmtId="0" fontId="4" fillId="0" borderId="0" xfId="0" applyFont="1"/>
    <xf numFmtId="4" fontId="0" fillId="0" borderId="0" xfId="0" applyNumberFormat="1"/>
    <xf numFmtId="4" fontId="4" fillId="0" borderId="0" xfId="0" applyNumberFormat="1" applyFont="1"/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18" fillId="0" borderId="0" xfId="0" applyNumberFormat="1" applyFont="1"/>
    <xf numFmtId="166" fontId="14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0" fontId="14" fillId="0" borderId="7" xfId="0" applyFont="1" applyBorder="1" applyAlignment="1">
      <alignment horizontal="center" vertical="center" wrapText="1"/>
    </xf>
    <xf numFmtId="0" fontId="0" fillId="3" borderId="0" xfId="0" applyFill="1"/>
    <xf numFmtId="10" fontId="11" fillId="0" borderId="7" xfId="2" applyNumberFormat="1" applyFont="1" applyFill="1" applyBorder="1" applyAlignment="1">
      <alignment horizontal="right" vertical="center"/>
    </xf>
    <xf numFmtId="10" fontId="11" fillId="0" borderId="1" xfId="2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18" fillId="0" borderId="0" xfId="0" applyNumberFormat="1" applyFont="1"/>
    <xf numFmtId="3" fontId="4" fillId="0" borderId="0" xfId="0" applyNumberFormat="1" applyFont="1"/>
    <xf numFmtId="3" fontId="0" fillId="0" borderId="0" xfId="0" applyNumberFormat="1" applyAlignment="1">
      <alignment horizontal="right"/>
    </xf>
    <xf numFmtId="3" fontId="14" fillId="0" borderId="6" xfId="0" applyNumberFormat="1" applyFont="1" applyBorder="1" applyAlignment="1">
      <alignment horizontal="center" vertical="center" wrapText="1"/>
    </xf>
    <xf numFmtId="3" fontId="0" fillId="0" borderId="0" xfId="0" applyNumberForma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14" fillId="0" borderId="6" xfId="0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3" borderId="0" xfId="3" applyFont="1" applyFill="1" applyAlignment="1">
      <alignment horizontal="left" vertical="center"/>
    </xf>
    <xf numFmtId="164" fontId="5" fillId="3" borderId="0" xfId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6" fontId="6" fillId="3" borderId="0" xfId="4" applyNumberFormat="1" applyFont="1" applyFill="1" applyAlignment="1">
      <alignment horizontal="right" vertical="center"/>
    </xf>
    <xf numFmtId="3" fontId="8" fillId="3" borderId="0" xfId="2" applyNumberFormat="1" applyFont="1" applyFill="1" applyAlignment="1">
      <alignment horizontal="center"/>
    </xf>
    <xf numFmtId="0" fontId="8" fillId="3" borderId="0" xfId="5" applyFont="1" applyFill="1"/>
    <xf numFmtId="3" fontId="8" fillId="3" borderId="0" xfId="5" applyNumberFormat="1" applyFont="1" applyFill="1"/>
    <xf numFmtId="4" fontId="8" fillId="3" borderId="0" xfId="5" applyNumberFormat="1" applyFont="1" applyFill="1"/>
    <xf numFmtId="0" fontId="5" fillId="3" borderId="0" xfId="3" applyFont="1" applyFill="1" applyAlignment="1">
      <alignment horizontal="left" vertical="center"/>
    </xf>
    <xf numFmtId="3" fontId="10" fillId="3" borderId="0" xfId="3" applyNumberFormat="1" applyFont="1" applyFill="1" applyAlignment="1">
      <alignment horizontal="right"/>
    </xf>
    <xf numFmtId="4" fontId="10" fillId="3" borderId="0" xfId="3" applyNumberFormat="1" applyFont="1" applyFill="1" applyAlignment="1">
      <alignment horizontal="center" wrapText="1"/>
    </xf>
    <xf numFmtId="3" fontId="10" fillId="3" borderId="0" xfId="2" applyNumberFormat="1" applyFont="1" applyFill="1" applyAlignment="1">
      <alignment horizontal="center"/>
    </xf>
    <xf numFmtId="3" fontId="10" fillId="3" borderId="0" xfId="3" applyNumberFormat="1" applyFont="1" applyFill="1" applyAlignment="1">
      <alignment horizontal="center" wrapText="1"/>
    </xf>
    <xf numFmtId="3" fontId="10" fillId="3" borderId="0" xfId="5" applyNumberFormat="1" applyFont="1" applyFill="1"/>
    <xf numFmtId="0" fontId="25" fillId="3" borderId="0" xfId="5" applyFont="1" applyFill="1"/>
    <xf numFmtId="4" fontId="0" fillId="0" borderId="0" xfId="0" applyNumberFormat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4" fontId="31" fillId="0" borderId="0" xfId="0" applyNumberFormat="1" applyFont="1"/>
    <xf numFmtId="0" fontId="28" fillId="0" borderId="0" xfId="0" applyFont="1"/>
    <xf numFmtId="0" fontId="20" fillId="0" borderId="0" xfId="0" applyFont="1"/>
    <xf numFmtId="10" fontId="16" fillId="0" borderId="1" xfId="2" applyNumberFormat="1" applyFont="1" applyFill="1" applyBorder="1" applyAlignment="1">
      <alignment horizontal="right" vertical="center"/>
    </xf>
    <xf numFmtId="0" fontId="32" fillId="0" borderId="0" xfId="0" applyFont="1"/>
    <xf numFmtId="0" fontId="19" fillId="0" borderId="0" xfId="0" applyFont="1"/>
    <xf numFmtId="4" fontId="20" fillId="0" borderId="0" xfId="0" applyNumberFormat="1" applyFont="1"/>
    <xf numFmtId="0" fontId="33" fillId="0" borderId="0" xfId="0" applyFont="1"/>
    <xf numFmtId="10" fontId="24" fillId="0" borderId="7" xfId="2" applyNumberFormat="1" applyFont="1" applyFill="1" applyBorder="1" applyAlignment="1">
      <alignment horizontal="right" vertical="center"/>
    </xf>
    <xf numFmtId="4" fontId="25" fillId="3" borderId="0" xfId="5" applyNumberFormat="1" applyFont="1" applyFill="1"/>
    <xf numFmtId="0" fontId="8" fillId="0" borderId="0" xfId="5" applyFont="1"/>
    <xf numFmtId="0" fontId="35" fillId="0" borderId="0" xfId="0" applyFont="1"/>
    <xf numFmtId="0" fontId="36" fillId="0" borderId="0" xfId="0" applyFont="1" applyAlignment="1">
      <alignment horizontal="center" vertical="center"/>
    </xf>
    <xf numFmtId="164" fontId="19" fillId="0" borderId="0" xfId="1" applyFont="1" applyFill="1"/>
    <xf numFmtId="3" fontId="18" fillId="0" borderId="0" xfId="0" applyNumberFormat="1" applyFont="1" applyAlignment="1">
      <alignment vertical="center" wrapText="1"/>
    </xf>
    <xf numFmtId="4" fontId="36" fillId="0" borderId="0" xfId="0" applyNumberFormat="1" applyFont="1"/>
    <xf numFmtId="0" fontId="36" fillId="0" borderId="0" xfId="0" applyFont="1"/>
    <xf numFmtId="3" fontId="36" fillId="0" borderId="0" xfId="0" applyNumberFormat="1" applyFont="1"/>
    <xf numFmtId="3" fontId="18" fillId="0" borderId="0" xfId="0" applyNumberFormat="1" applyFont="1" applyAlignment="1">
      <alignment horizontal="center"/>
    </xf>
    <xf numFmtId="166" fontId="18" fillId="0" borderId="0" xfId="0" applyNumberFormat="1" applyFont="1"/>
    <xf numFmtId="3" fontId="20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center"/>
    </xf>
    <xf numFmtId="4" fontId="37" fillId="0" borderId="0" xfId="0" applyNumberFormat="1" applyFont="1"/>
    <xf numFmtId="3" fontId="4" fillId="0" borderId="0" xfId="0" applyNumberFormat="1" applyFont="1" applyAlignment="1">
      <alignment horizontal="right"/>
    </xf>
    <xf numFmtId="10" fontId="16" fillId="0" borderId="7" xfId="2" applyNumberFormat="1" applyFont="1" applyFill="1" applyBorder="1" applyAlignment="1">
      <alignment horizontal="right" vertical="center"/>
    </xf>
    <xf numFmtId="10" fontId="15" fillId="0" borderId="1" xfId="2" applyNumberFormat="1" applyFont="1" applyFill="1" applyBorder="1" applyAlignment="1">
      <alignment horizontal="right" vertical="center"/>
    </xf>
    <xf numFmtId="44" fontId="0" fillId="0" borderId="19" xfId="0" applyNumberFormat="1" applyBorder="1" applyAlignment="1">
      <alignment vertical="center" wrapText="1"/>
    </xf>
    <xf numFmtId="3" fontId="31" fillId="0" borderId="19" xfId="0" applyNumberFormat="1" applyFont="1" applyBorder="1" applyAlignment="1">
      <alignment vertical="center" wrapText="1"/>
    </xf>
    <xf numFmtId="4" fontId="31" fillId="0" borderId="19" xfId="0" applyNumberFormat="1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10" fontId="15" fillId="0" borderId="7" xfId="2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left"/>
    </xf>
    <xf numFmtId="0" fontId="29" fillId="6" borderId="0" xfId="0" applyFont="1" applyFill="1"/>
    <xf numFmtId="0" fontId="12" fillId="6" borderId="11" xfId="0" applyFont="1" applyFill="1" applyBorder="1" applyAlignment="1">
      <alignment horizontal="left" vertical="center" wrapText="1"/>
    </xf>
    <xf numFmtId="0" fontId="29" fillId="5" borderId="0" xfId="0" applyFont="1" applyFill="1"/>
    <xf numFmtId="0" fontId="14" fillId="0" borderId="3" xfId="0" applyFont="1" applyBorder="1" applyAlignment="1">
      <alignment horizontal="center" vertical="center" wrapText="1"/>
    </xf>
    <xf numFmtId="0" fontId="29" fillId="5" borderId="0" xfId="0" applyFont="1" applyFill="1" applyAlignment="1">
      <alignment vertical="center"/>
    </xf>
    <xf numFmtId="165" fontId="8" fillId="3" borderId="0" xfId="3" applyNumberFormat="1" applyFont="1" applyFill="1" applyAlignment="1">
      <alignment horizontal="center" wrapText="1"/>
    </xf>
    <xf numFmtId="4" fontId="10" fillId="3" borderId="0" xfId="3" applyNumberFormat="1" applyFont="1" applyFill="1" applyAlignment="1">
      <alignment horizontal="center" wrapText="1"/>
    </xf>
    <xf numFmtId="4" fontId="7" fillId="0" borderId="0" xfId="4" applyNumberFormat="1" applyFont="1" applyAlignment="1">
      <alignment horizontal="center" vertical="center"/>
    </xf>
    <xf numFmtId="44" fontId="15" fillId="0" borderId="18" xfId="0" applyNumberFormat="1" applyFont="1" applyFill="1" applyBorder="1" applyAlignment="1">
      <alignment horizontal="right" vertical="center" wrapText="1"/>
    </xf>
    <xf numFmtId="4" fontId="11" fillId="0" borderId="1" xfId="0" applyNumberFormat="1" applyFont="1" applyFill="1" applyBorder="1" applyAlignment="1">
      <alignment horizontal="right" vertical="center"/>
    </xf>
    <xf numFmtId="3" fontId="15" fillId="0" borderId="6" xfId="0" applyNumberFormat="1" applyFont="1" applyFill="1" applyBorder="1" applyAlignment="1">
      <alignment horizontal="right" vertical="center"/>
    </xf>
    <xf numFmtId="4" fontId="15" fillId="0" borderId="1" xfId="0" applyNumberFormat="1" applyFont="1" applyFill="1" applyBorder="1" applyAlignment="1">
      <alignment horizontal="right" vertical="center"/>
    </xf>
    <xf numFmtId="3" fontId="11" fillId="0" borderId="6" xfId="0" applyNumberFormat="1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right" vertical="center"/>
    </xf>
    <xf numFmtId="4" fontId="11" fillId="0" borderId="7" xfId="0" applyNumberFormat="1" applyFont="1" applyFill="1" applyBorder="1" applyAlignment="1">
      <alignment horizontal="right" vertical="center"/>
    </xf>
    <xf numFmtId="0" fontId="11" fillId="0" borderId="6" xfId="0" applyFont="1" applyFill="1" applyBorder="1" applyAlignment="1">
      <alignment horizontal="right" vertical="center"/>
    </xf>
    <xf numFmtId="3" fontId="11" fillId="0" borderId="3" xfId="0" applyNumberFormat="1" applyFont="1" applyFill="1" applyBorder="1" applyAlignment="1">
      <alignment horizontal="right" vertical="center"/>
    </xf>
    <xf numFmtId="3" fontId="11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right" vertical="center"/>
    </xf>
    <xf numFmtId="44" fontId="16" fillId="0" borderId="18" xfId="0" applyNumberFormat="1" applyFont="1" applyFill="1" applyBorder="1" applyAlignment="1">
      <alignment horizontal="right" vertical="center" wrapText="1"/>
    </xf>
    <xf numFmtId="4" fontId="16" fillId="0" borderId="1" xfId="0" applyNumberFormat="1" applyFont="1" applyFill="1" applyBorder="1" applyAlignment="1">
      <alignment horizontal="right" vertical="center"/>
    </xf>
    <xf numFmtId="3" fontId="16" fillId="0" borderId="6" xfId="0" applyNumberFormat="1" applyFont="1" applyFill="1" applyBorder="1" applyAlignment="1">
      <alignment horizontal="right" vertical="center"/>
    </xf>
    <xf numFmtId="0" fontId="16" fillId="0" borderId="3" xfId="0" applyFont="1" applyFill="1" applyBorder="1" applyAlignment="1">
      <alignment horizontal="right" vertical="center"/>
    </xf>
    <xf numFmtId="4" fontId="16" fillId="0" borderId="7" xfId="0" applyNumberFormat="1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right" vertical="center"/>
    </xf>
    <xf numFmtId="3" fontId="16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right" vertical="center"/>
    </xf>
    <xf numFmtId="3" fontId="24" fillId="0" borderId="6" xfId="0" applyNumberFormat="1" applyFont="1" applyFill="1" applyBorder="1" applyAlignment="1">
      <alignment horizontal="right" vertical="center"/>
    </xf>
    <xf numFmtId="3" fontId="24" fillId="0" borderId="3" xfId="0" applyNumberFormat="1" applyFont="1" applyFill="1" applyBorder="1" applyAlignment="1">
      <alignment horizontal="right" vertical="center"/>
    </xf>
    <xf numFmtId="4" fontId="24" fillId="0" borderId="1" xfId="0" applyNumberFormat="1" applyFont="1" applyFill="1" applyBorder="1" applyAlignment="1">
      <alignment horizontal="right" vertical="center"/>
    </xf>
    <xf numFmtId="3" fontId="11" fillId="0" borderId="18" xfId="0" applyNumberFormat="1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right" vertical="center"/>
    </xf>
    <xf numFmtId="0" fontId="15" fillId="0" borderId="1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right" vertical="center"/>
    </xf>
    <xf numFmtId="4" fontId="15" fillId="0" borderId="7" xfId="0" applyNumberFormat="1" applyFont="1" applyFill="1" applyBorder="1" applyAlignment="1">
      <alignment horizontal="right" vertical="center"/>
    </xf>
    <xf numFmtId="0" fontId="15" fillId="0" borderId="6" xfId="0" applyFont="1" applyFill="1" applyBorder="1" applyAlignment="1">
      <alignment horizontal="right" vertical="center"/>
    </xf>
    <xf numFmtId="3" fontId="15" fillId="0" borderId="18" xfId="0" applyNumberFormat="1" applyFont="1" applyFill="1" applyBorder="1" applyAlignment="1">
      <alignment horizontal="right" vertical="center"/>
    </xf>
    <xf numFmtId="3" fontId="15" fillId="0" borderId="1" xfId="0" applyNumberFormat="1" applyFont="1" applyFill="1" applyBorder="1" applyAlignment="1">
      <alignment horizontal="right" vertical="center"/>
    </xf>
    <xf numFmtId="3" fontId="15" fillId="0" borderId="3" xfId="0" applyNumberFormat="1" applyFont="1" applyFill="1" applyBorder="1" applyAlignment="1">
      <alignment horizontal="right" vertical="center"/>
    </xf>
    <xf numFmtId="0" fontId="15" fillId="3" borderId="11" xfId="0" applyFont="1" applyFill="1" applyBorder="1" applyAlignment="1">
      <alignment horizontal="left" vertical="center" wrapText="1"/>
    </xf>
    <xf numFmtId="44" fontId="15" fillId="3" borderId="18" xfId="0" applyNumberFormat="1" applyFont="1" applyFill="1" applyBorder="1" applyAlignment="1">
      <alignment horizontal="right" vertical="center" wrapText="1"/>
    </xf>
    <xf numFmtId="4" fontId="11" fillId="3" borderId="1" xfId="0" applyNumberFormat="1" applyFont="1" applyFill="1" applyBorder="1" applyAlignment="1">
      <alignment horizontal="right" vertical="center"/>
    </xf>
    <xf numFmtId="10" fontId="11" fillId="3" borderId="7" xfId="2" applyNumberFormat="1" applyFont="1" applyFill="1" applyBorder="1" applyAlignment="1">
      <alignment horizontal="right" vertical="center"/>
    </xf>
    <xf numFmtId="3" fontId="11" fillId="3" borderId="6" xfId="0" applyNumberFormat="1" applyFont="1" applyFill="1" applyBorder="1" applyAlignment="1">
      <alignment horizontal="right" vertical="center"/>
    </xf>
    <xf numFmtId="10" fontId="11" fillId="3" borderId="1" xfId="2" applyNumberFormat="1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right" vertical="center"/>
    </xf>
    <xf numFmtId="4" fontId="11" fillId="3" borderId="7" xfId="0" applyNumberFormat="1" applyFont="1" applyFill="1" applyBorder="1" applyAlignment="1">
      <alignment horizontal="right" vertical="center"/>
    </xf>
    <xf numFmtId="0" fontId="11" fillId="3" borderId="6" xfId="0" applyFont="1" applyFill="1" applyBorder="1" applyAlignment="1">
      <alignment horizontal="right" vertical="center"/>
    </xf>
    <xf numFmtId="3" fontId="11" fillId="3" borderId="3" xfId="0" applyNumberFormat="1" applyFont="1" applyFill="1" applyBorder="1" applyAlignment="1">
      <alignment horizontal="right" vertical="center"/>
    </xf>
    <xf numFmtId="3" fontId="11" fillId="3" borderId="1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right" vertical="center"/>
    </xf>
    <xf numFmtId="3" fontId="21" fillId="7" borderId="6" xfId="0" applyNumberFormat="1" applyFont="1" applyFill="1" applyBorder="1" applyAlignment="1">
      <alignment horizontal="right" vertical="center"/>
    </xf>
    <xf numFmtId="4" fontId="21" fillId="7" borderId="1" xfId="0" applyNumberFormat="1" applyFont="1" applyFill="1" applyBorder="1" applyAlignment="1">
      <alignment horizontal="right" vertical="center"/>
    </xf>
    <xf numFmtId="166" fontId="39" fillId="6" borderId="11" xfId="0" applyNumberFormat="1" applyFont="1" applyFill="1" applyBorder="1" applyAlignment="1">
      <alignment horizontal="left" vertical="center" wrapText="1"/>
    </xf>
    <xf numFmtId="44" fontId="39" fillId="6" borderId="18" xfId="0" applyNumberFormat="1" applyFont="1" applyFill="1" applyBorder="1" applyAlignment="1">
      <alignment horizontal="right" vertical="center"/>
    </xf>
    <xf numFmtId="3" fontId="39" fillId="6" borderId="6" xfId="0" applyNumberFormat="1" applyFont="1" applyFill="1" applyBorder="1" applyAlignment="1">
      <alignment horizontal="right" vertical="center"/>
    </xf>
    <xf numFmtId="4" fontId="39" fillId="6" borderId="1" xfId="0" applyNumberFormat="1" applyFont="1" applyFill="1" applyBorder="1" applyAlignment="1">
      <alignment horizontal="right" vertical="center"/>
    </xf>
    <xf numFmtId="10" fontId="39" fillId="4" borderId="7" xfId="2" applyNumberFormat="1" applyFont="1" applyFill="1" applyBorder="1" applyAlignment="1">
      <alignment horizontal="right" vertical="center"/>
    </xf>
    <xf numFmtId="10" fontId="39" fillId="6" borderId="7" xfId="2" applyNumberFormat="1" applyFont="1" applyFill="1" applyBorder="1" applyAlignment="1">
      <alignment horizontal="right" vertical="center"/>
    </xf>
    <xf numFmtId="10" fontId="39" fillId="6" borderId="1" xfId="2" applyNumberFormat="1" applyFont="1" applyFill="1" applyBorder="1" applyAlignment="1">
      <alignment horizontal="right" vertical="center"/>
    </xf>
    <xf numFmtId="0" fontId="39" fillId="6" borderId="3" xfId="0" applyFont="1" applyFill="1" applyBorder="1" applyAlignment="1">
      <alignment horizontal="right" vertical="center"/>
    </xf>
    <xf numFmtId="4" fontId="39" fillId="6" borderId="7" xfId="0" applyNumberFormat="1" applyFont="1" applyFill="1" applyBorder="1" applyAlignment="1">
      <alignment horizontal="right" vertical="center"/>
    </xf>
    <xf numFmtId="0" fontId="39" fillId="6" borderId="6" xfId="0" applyFont="1" applyFill="1" applyBorder="1" applyAlignment="1">
      <alignment horizontal="right" vertical="center"/>
    </xf>
    <xf numFmtId="3" fontId="39" fillId="6" borderId="3" xfId="0" applyNumberFormat="1" applyFont="1" applyFill="1" applyBorder="1" applyAlignment="1">
      <alignment horizontal="right" vertical="center"/>
    </xf>
    <xf numFmtId="3" fontId="39" fillId="6" borderId="1" xfId="0" applyNumberFormat="1" applyFont="1" applyFill="1" applyBorder="1" applyAlignment="1">
      <alignment horizontal="right" vertical="center"/>
    </xf>
    <xf numFmtId="0" fontId="39" fillId="6" borderId="1" xfId="0" applyFont="1" applyFill="1" applyBorder="1" applyAlignment="1">
      <alignment horizontal="right" vertical="center"/>
    </xf>
    <xf numFmtId="166" fontId="39" fillId="4" borderId="7" xfId="0" applyNumberFormat="1" applyFont="1" applyFill="1" applyBorder="1" applyAlignment="1">
      <alignment horizontal="left" vertical="center" wrapText="1"/>
    </xf>
    <xf numFmtId="44" fontId="39" fillId="2" borderId="18" xfId="0" applyNumberFormat="1" applyFont="1" applyFill="1" applyBorder="1" applyAlignment="1">
      <alignment horizontal="right" vertical="center"/>
    </xf>
    <xf numFmtId="3" fontId="39" fillId="4" borderId="6" xfId="0" applyNumberFormat="1" applyFont="1" applyFill="1" applyBorder="1" applyAlignment="1">
      <alignment horizontal="right" vertical="center"/>
    </xf>
    <xf numFmtId="4" fontId="39" fillId="4" borderId="1" xfId="0" applyNumberFormat="1" applyFont="1" applyFill="1" applyBorder="1" applyAlignment="1">
      <alignment horizontal="right" vertical="center"/>
    </xf>
    <xf numFmtId="10" fontId="39" fillId="4" borderId="1" xfId="2" applyNumberFormat="1" applyFont="1" applyFill="1" applyBorder="1" applyAlignment="1">
      <alignment horizontal="right" vertical="center"/>
    </xf>
    <xf numFmtId="0" fontId="39" fillId="4" borderId="3" xfId="0" applyFont="1" applyFill="1" applyBorder="1" applyAlignment="1">
      <alignment horizontal="right" vertical="center"/>
    </xf>
    <xf numFmtId="4" fontId="39" fillId="4" borderId="7" xfId="0" applyNumberFormat="1" applyFont="1" applyFill="1" applyBorder="1" applyAlignment="1">
      <alignment horizontal="right" vertical="center"/>
    </xf>
    <xf numFmtId="0" fontId="39" fillId="4" borderId="6" xfId="0" applyFont="1" applyFill="1" applyBorder="1" applyAlignment="1">
      <alignment horizontal="right" vertical="center"/>
    </xf>
    <xf numFmtId="3" fontId="39" fillId="4" borderId="3" xfId="0" applyNumberFormat="1" applyFont="1" applyFill="1" applyBorder="1" applyAlignment="1">
      <alignment horizontal="right" vertical="center"/>
    </xf>
    <xf numFmtId="3" fontId="39" fillId="4" borderId="1" xfId="0" applyNumberFormat="1" applyFont="1" applyFill="1" applyBorder="1" applyAlignment="1">
      <alignment horizontal="right" vertical="center"/>
    </xf>
    <xf numFmtId="0" fontId="39" fillId="4" borderId="1" xfId="0" applyFont="1" applyFill="1" applyBorder="1" applyAlignment="1">
      <alignment horizontal="right" vertical="center"/>
    </xf>
    <xf numFmtId="166" fontId="39" fillId="4" borderId="11" xfId="0" applyNumberFormat="1" applyFont="1" applyFill="1" applyBorder="1" applyAlignment="1">
      <alignment horizontal="left" vertical="center" wrapText="1"/>
    </xf>
    <xf numFmtId="166" fontId="40" fillId="8" borderId="9" xfId="0" applyNumberFormat="1" applyFont="1" applyFill="1" applyBorder="1" applyAlignment="1">
      <alignment horizontal="center" vertical="center" wrapText="1"/>
    </xf>
    <xf numFmtId="44" fontId="40" fillId="8" borderId="23" xfId="0" applyNumberFormat="1" applyFont="1" applyFill="1" applyBorder="1" applyAlignment="1">
      <alignment horizontal="right" vertical="center"/>
    </xf>
    <xf numFmtId="3" fontId="40" fillId="8" borderId="13" xfId="0" applyNumberFormat="1" applyFont="1" applyFill="1" applyBorder="1" applyAlignment="1">
      <alignment horizontal="right" vertical="center"/>
    </xf>
    <xf numFmtId="166" fontId="40" fillId="8" borderId="14" xfId="0" applyNumberFormat="1" applyFont="1" applyFill="1" applyBorder="1" applyAlignment="1">
      <alignment horizontal="right" vertical="center"/>
    </xf>
    <xf numFmtId="10" fontId="40" fillId="8" borderId="7" xfId="2" applyNumberFormat="1" applyFont="1" applyFill="1" applyBorder="1" applyAlignment="1">
      <alignment horizontal="right" vertical="center"/>
    </xf>
    <xf numFmtId="10" fontId="40" fillId="8" borderId="15" xfId="2" applyNumberFormat="1" applyFont="1" applyFill="1" applyBorder="1" applyAlignment="1">
      <alignment horizontal="right" vertical="center"/>
    </xf>
    <xf numFmtId="10" fontId="40" fillId="8" borderId="14" xfId="2" applyNumberFormat="1" applyFont="1" applyFill="1" applyBorder="1" applyAlignment="1">
      <alignment horizontal="right" vertical="center"/>
    </xf>
    <xf numFmtId="0" fontId="40" fillId="8" borderId="16" xfId="0" applyFont="1" applyFill="1" applyBorder="1" applyAlignment="1">
      <alignment horizontal="right" vertical="center"/>
    </xf>
    <xf numFmtId="166" fontId="40" fillId="8" borderId="15" xfId="0" applyNumberFormat="1" applyFont="1" applyFill="1" applyBorder="1" applyAlignment="1">
      <alignment horizontal="right" vertical="center"/>
    </xf>
    <xf numFmtId="0" fontId="40" fillId="8" borderId="13" xfId="0" applyFont="1" applyFill="1" applyBorder="1" applyAlignment="1">
      <alignment horizontal="right" vertical="center"/>
    </xf>
    <xf numFmtId="3" fontId="40" fillId="8" borderId="16" xfId="0" applyNumberFormat="1" applyFont="1" applyFill="1" applyBorder="1" applyAlignment="1">
      <alignment horizontal="right" vertical="center"/>
    </xf>
    <xf numFmtId="3" fontId="40" fillId="8" borderId="14" xfId="0" applyNumberFormat="1" applyFont="1" applyFill="1" applyBorder="1" applyAlignment="1">
      <alignment horizontal="right" vertical="center"/>
    </xf>
    <xf numFmtId="0" fontId="40" fillId="8" borderId="14" xfId="0" applyFont="1" applyFill="1" applyBorder="1" applyAlignment="1">
      <alignment horizontal="right" vertical="center"/>
    </xf>
    <xf numFmtId="4" fontId="40" fillId="8" borderId="14" xfId="0" applyNumberFormat="1" applyFont="1" applyFill="1" applyBorder="1" applyAlignment="1">
      <alignment horizontal="right" vertical="center"/>
    </xf>
    <xf numFmtId="166" fontId="12" fillId="7" borderId="11" xfId="0" applyNumberFormat="1" applyFont="1" applyFill="1" applyBorder="1" applyAlignment="1">
      <alignment horizontal="left" vertical="center" wrapText="1"/>
    </xf>
    <xf numFmtId="44" fontId="12" fillId="7" borderId="18" xfId="0" applyNumberFormat="1" applyFont="1" applyFill="1" applyBorder="1" applyAlignment="1">
      <alignment horizontal="right" vertical="center"/>
    </xf>
    <xf numFmtId="10" fontId="21" fillId="7" borderId="7" xfId="2" applyNumberFormat="1" applyFont="1" applyFill="1" applyBorder="1" applyAlignment="1">
      <alignment horizontal="right" vertical="center"/>
    </xf>
    <xf numFmtId="10" fontId="21" fillId="7" borderId="1" xfId="2" applyNumberFormat="1" applyFont="1" applyFill="1" applyBorder="1" applyAlignment="1">
      <alignment horizontal="right" vertical="center"/>
    </xf>
    <xf numFmtId="0" fontId="21" fillId="7" borderId="3" xfId="0" applyFont="1" applyFill="1" applyBorder="1" applyAlignment="1">
      <alignment horizontal="right" vertical="center"/>
    </xf>
    <xf numFmtId="4" fontId="21" fillId="7" borderId="7" xfId="0" applyNumberFormat="1" applyFont="1" applyFill="1" applyBorder="1" applyAlignment="1">
      <alignment horizontal="right" vertical="center"/>
    </xf>
    <xf numFmtId="0" fontId="21" fillId="7" borderId="6" xfId="0" applyFont="1" applyFill="1" applyBorder="1" applyAlignment="1">
      <alignment horizontal="right" vertical="center"/>
    </xf>
    <xf numFmtId="3" fontId="21" fillId="7" borderId="3" xfId="0" applyNumberFormat="1" applyFont="1" applyFill="1" applyBorder="1" applyAlignment="1">
      <alignment horizontal="right" vertical="center"/>
    </xf>
    <xf numFmtId="3" fontId="21" fillId="7" borderId="1" xfId="0" applyNumberFormat="1" applyFont="1" applyFill="1" applyBorder="1" applyAlignment="1">
      <alignment horizontal="right" vertical="center"/>
    </xf>
    <xf numFmtId="0" fontId="21" fillId="7" borderId="1" xfId="0" applyFont="1" applyFill="1" applyBorder="1" applyAlignment="1">
      <alignment horizontal="right" vertical="center"/>
    </xf>
    <xf numFmtId="4" fontId="40" fillId="8" borderId="13" xfId="0" applyNumberFormat="1" applyFont="1" applyFill="1" applyBorder="1" applyAlignment="1">
      <alignment horizontal="right" vertical="center"/>
    </xf>
    <xf numFmtId="0" fontId="39" fillId="4" borderId="6" xfId="0" applyNumberFormat="1" applyFont="1" applyFill="1" applyBorder="1" applyAlignment="1">
      <alignment horizontal="right" vertical="center"/>
    </xf>
    <xf numFmtId="0" fontId="11" fillId="0" borderId="12" xfId="0" applyNumberFormat="1" applyFont="1" applyFill="1" applyBorder="1" applyAlignment="1">
      <alignment horizontal="right" vertical="center"/>
    </xf>
    <xf numFmtId="0" fontId="39" fillId="6" borderId="6" xfId="0" applyNumberFormat="1" applyFont="1" applyFill="1" applyBorder="1" applyAlignment="1">
      <alignment horizontal="right" vertical="center"/>
    </xf>
    <xf numFmtId="0" fontId="21" fillId="7" borderId="12" xfId="0" applyNumberFormat="1" applyFont="1" applyFill="1" applyBorder="1" applyAlignment="1">
      <alignment horizontal="right" vertical="center"/>
    </xf>
    <xf numFmtId="0" fontId="11" fillId="3" borderId="12" xfId="0" applyNumberFormat="1" applyFont="1" applyFill="1" applyBorder="1" applyAlignment="1">
      <alignment horizontal="right" vertical="center"/>
    </xf>
    <xf numFmtId="0" fontId="40" fillId="8" borderId="13" xfId="0" applyNumberFormat="1" applyFont="1" applyFill="1" applyBorder="1" applyAlignment="1">
      <alignment horizontal="right" vertical="center"/>
    </xf>
    <xf numFmtId="4" fontId="21" fillId="7" borderId="12" xfId="0" applyNumberFormat="1" applyFont="1" applyFill="1" applyBorder="1" applyAlignment="1">
      <alignment horizontal="right" vertical="center"/>
    </xf>
    <xf numFmtId="10" fontId="15" fillId="3" borderId="7" xfId="2" applyNumberFormat="1" applyFont="1" applyFill="1" applyBorder="1" applyAlignment="1">
      <alignment horizontal="right" vertical="center"/>
    </xf>
    <xf numFmtId="0" fontId="12" fillId="7" borderId="12" xfId="0" applyNumberFormat="1" applyFont="1" applyFill="1" applyBorder="1" applyAlignment="1">
      <alignment horizontal="right" vertical="center"/>
    </xf>
    <xf numFmtId="4" fontId="12" fillId="7" borderId="12" xfId="0" applyNumberFormat="1" applyFont="1" applyFill="1" applyBorder="1" applyAlignment="1">
      <alignment horizontal="right" vertical="center"/>
    </xf>
    <xf numFmtId="10" fontId="12" fillId="7" borderId="7" xfId="2" applyNumberFormat="1" applyFont="1" applyFill="1" applyBorder="1" applyAlignment="1">
      <alignment horizontal="right" vertical="center"/>
    </xf>
    <xf numFmtId="3" fontId="12" fillId="7" borderId="6" xfId="0" applyNumberFormat="1" applyFont="1" applyFill="1" applyBorder="1" applyAlignment="1">
      <alignment horizontal="right" vertical="center"/>
    </xf>
    <xf numFmtId="4" fontId="12" fillId="7" borderId="1" xfId="0" applyNumberFormat="1" applyFont="1" applyFill="1" applyBorder="1" applyAlignment="1">
      <alignment horizontal="right" vertical="center"/>
    </xf>
    <xf numFmtId="10" fontId="12" fillId="7" borderId="1" xfId="2" applyNumberFormat="1" applyFont="1" applyFill="1" applyBorder="1" applyAlignment="1">
      <alignment horizontal="right" vertical="center"/>
    </xf>
    <xf numFmtId="0" fontId="12" fillId="7" borderId="3" xfId="0" applyFont="1" applyFill="1" applyBorder="1" applyAlignment="1">
      <alignment horizontal="right" vertical="center"/>
    </xf>
    <xf numFmtId="4" fontId="12" fillId="7" borderId="7" xfId="0" applyNumberFormat="1" applyFont="1" applyFill="1" applyBorder="1" applyAlignment="1">
      <alignment horizontal="right" vertical="center"/>
    </xf>
    <xf numFmtId="0" fontId="12" fillId="7" borderId="6" xfId="0" applyFont="1" applyFill="1" applyBorder="1" applyAlignment="1">
      <alignment horizontal="right" vertical="center"/>
    </xf>
    <xf numFmtId="3" fontId="12" fillId="7" borderId="3" xfId="0" applyNumberFormat="1" applyFont="1" applyFill="1" applyBorder="1" applyAlignment="1">
      <alignment horizontal="right" vertical="center"/>
    </xf>
    <xf numFmtId="3" fontId="12" fillId="7" borderId="1" xfId="0" applyNumberFormat="1" applyFont="1" applyFill="1" applyBorder="1" applyAlignment="1">
      <alignment horizontal="right" vertical="center"/>
    </xf>
    <xf numFmtId="0" fontId="12" fillId="7" borderId="1" xfId="0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29" fillId="3" borderId="0" xfId="0" applyFont="1" applyFill="1" applyAlignment="1">
      <alignment vertical="center"/>
    </xf>
    <xf numFmtId="4" fontId="34" fillId="3" borderId="0" xfId="0" applyNumberFormat="1" applyFont="1" applyFill="1" applyAlignment="1">
      <alignment vertical="center"/>
    </xf>
    <xf numFmtId="0" fontId="29" fillId="3" borderId="0" xfId="0" applyFont="1" applyFill="1"/>
    <xf numFmtId="4" fontId="27" fillId="3" borderId="0" xfId="0" applyNumberFormat="1" applyFont="1" applyFill="1" applyAlignment="1">
      <alignment vertical="center"/>
    </xf>
    <xf numFmtId="0" fontId="30" fillId="3" borderId="0" xfId="0" applyFont="1" applyFill="1"/>
    <xf numFmtId="44" fontId="12" fillId="6" borderId="18" xfId="0" applyNumberFormat="1" applyFont="1" applyFill="1" applyBorder="1" applyAlignment="1">
      <alignment horizontal="right" vertical="center" wrapText="1"/>
    </xf>
    <xf numFmtId="4" fontId="34" fillId="3" borderId="0" xfId="0" applyNumberFormat="1" applyFont="1" applyFill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9" fillId="3" borderId="0" xfId="0" applyFont="1" applyFill="1" applyAlignment="1">
      <alignment horizontal="left"/>
    </xf>
    <xf numFmtId="0" fontId="12" fillId="0" borderId="2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14" fontId="3" fillId="3" borderId="17" xfId="5" applyNumberFormat="1" applyFont="1" applyFill="1" applyBorder="1" applyAlignment="1"/>
    <xf numFmtId="0" fontId="0" fillId="0" borderId="17" xfId="0" applyBorder="1" applyAlignment="1"/>
    <xf numFmtId="0" fontId="38" fillId="0" borderId="17" xfId="3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4" fontId="8" fillId="3" borderId="0" xfId="3" applyNumberFormat="1" applyFont="1" applyFill="1" applyAlignment="1">
      <alignment horizontal="center" wrapText="1"/>
    </xf>
    <xf numFmtId="4" fontId="10" fillId="3" borderId="0" xfId="3" applyNumberFormat="1" applyFont="1" applyFill="1" applyAlignment="1">
      <alignment horizont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</cellXfs>
  <cellStyles count="10">
    <cellStyle name="Dziesiętny" xfId="1" builtinId="3"/>
    <cellStyle name="Dziesiętny 2" xfId="6"/>
    <cellStyle name="Dziesiętny 4" xfId="9"/>
    <cellStyle name="Normalny" xfId="0" builtinId="0"/>
    <cellStyle name="Normalny 9" xfId="7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  <cellStyle name="Walutowy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25"/>
  <sheetViews>
    <sheetView tabSelected="1" zoomScale="50" zoomScaleNormal="50" workbookViewId="0">
      <pane xSplit="2" ySplit="5" topLeftCell="R6" activePane="bottomRight" state="frozen"/>
      <selection activeCell="Z49" sqref="Z49"/>
      <selection pane="topRight" activeCell="Z49" sqref="Z49"/>
      <selection pane="bottomLeft" activeCell="Z49" sqref="Z49"/>
      <selection pane="bottomRight" activeCell="W38" sqref="W38"/>
    </sheetView>
  </sheetViews>
  <sheetFormatPr defaultRowHeight="15" x14ac:dyDescent="0.25"/>
  <cols>
    <col min="1" max="1" width="83.85546875" customWidth="1"/>
    <col min="2" max="2" width="37.28515625" customWidth="1"/>
    <col min="3" max="3" width="20.85546875" style="17" customWidth="1"/>
    <col min="4" max="4" width="32.140625" style="12" bestFit="1" customWidth="1"/>
    <col min="5" max="5" width="21.85546875" customWidth="1"/>
    <col min="6" max="6" width="23.7109375" style="20" customWidth="1"/>
    <col min="7" max="7" width="29.7109375" customWidth="1"/>
    <col min="8" max="8" width="18.85546875" customWidth="1"/>
    <col min="9" max="9" width="40.5703125" customWidth="1"/>
    <col min="10" max="10" width="17.7109375" customWidth="1"/>
    <col min="11" max="11" width="14.5703125" style="19" customWidth="1"/>
    <col min="12" max="12" width="37.85546875" style="5" bestFit="1" customWidth="1"/>
    <col min="13" max="13" width="20.42578125" style="5" customWidth="1"/>
    <col min="14" max="14" width="13.28515625" style="5" customWidth="1"/>
    <col min="15" max="15" width="25.28515625" customWidth="1"/>
    <col min="16" max="16" width="15" customWidth="1"/>
    <col min="17" max="17" width="27.7109375" customWidth="1"/>
    <col min="18" max="18" width="14" style="22" customWidth="1"/>
    <col min="19" max="19" width="38.7109375" bestFit="1" customWidth="1"/>
    <col min="20" max="20" width="16.42578125" customWidth="1"/>
    <col min="21" max="21" width="18.42578125" style="22" customWidth="1"/>
    <col min="22" max="22" width="13.42578125" style="22" customWidth="1"/>
    <col min="23" max="23" width="30.140625" customWidth="1"/>
    <col min="24" max="24" width="15.7109375" customWidth="1"/>
    <col min="25" max="25" width="10" customWidth="1"/>
    <col min="26" max="26" width="23.85546875" customWidth="1"/>
    <col min="27" max="27" width="25.42578125" customWidth="1"/>
    <col min="28" max="28" width="20" style="22" customWidth="1"/>
    <col min="29" max="30" width="15.85546875" style="22" customWidth="1"/>
    <col min="31" max="31" width="33.85546875" customWidth="1"/>
    <col min="32" max="32" width="28.28515625" customWidth="1"/>
    <col min="33" max="33" width="16.42578125" customWidth="1"/>
    <col min="34" max="35" width="21.7109375" style="22" customWidth="1"/>
    <col min="36" max="36" width="29.5703125" style="6" customWidth="1"/>
    <col min="37" max="37" width="23.85546875" style="6" customWidth="1"/>
    <col min="38" max="38" width="19" customWidth="1"/>
    <col min="39" max="39" width="9.140625" customWidth="1"/>
    <col min="40" max="40" width="64.28515625" customWidth="1"/>
    <col min="41" max="41" width="9.140625" customWidth="1"/>
    <col min="42" max="42" width="27.5703125" bestFit="1" customWidth="1"/>
    <col min="43" max="43" width="32" customWidth="1"/>
    <col min="44" max="44" width="33.28515625" style="14" customWidth="1"/>
    <col min="45" max="45" width="19" style="14" customWidth="1"/>
    <col min="46" max="46" width="30.42578125" style="14" customWidth="1"/>
    <col min="47" max="47" width="26.28515625" style="14" customWidth="1"/>
    <col min="48" max="48" width="49.28515625" style="14" customWidth="1"/>
    <col min="49" max="49" width="16.85546875" style="14" customWidth="1"/>
    <col min="50" max="60" width="9.140625" style="14"/>
  </cols>
  <sheetData>
    <row r="1" spans="1:60" s="33" customFormat="1" ht="20.25" x14ac:dyDescent="0.2">
      <c r="A1" s="28"/>
      <c r="B1" s="29"/>
      <c r="C1" s="30"/>
      <c r="D1" s="31"/>
      <c r="E1" s="31"/>
      <c r="F1" s="211"/>
      <c r="G1" s="211"/>
      <c r="H1" s="86"/>
      <c r="I1" s="86"/>
      <c r="J1" s="86"/>
      <c r="K1" s="32"/>
      <c r="R1" s="34"/>
      <c r="U1" s="34"/>
      <c r="V1" s="34"/>
      <c r="AB1" s="34"/>
      <c r="AC1" s="34"/>
      <c r="AD1" s="34"/>
      <c r="AH1" s="34"/>
      <c r="AI1" s="34"/>
      <c r="AJ1" s="35"/>
      <c r="AK1" s="35"/>
      <c r="AN1" s="57"/>
      <c r="AO1" s="57"/>
      <c r="AP1" s="57"/>
      <c r="AQ1" s="57"/>
    </row>
    <row r="2" spans="1:60" s="33" customFormat="1" ht="20.25" x14ac:dyDescent="0.3">
      <c r="A2" s="36"/>
      <c r="B2" s="29"/>
      <c r="C2" s="30"/>
      <c r="D2" s="31"/>
      <c r="E2" s="31"/>
      <c r="F2" s="212" t="s">
        <v>60</v>
      </c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34"/>
      <c r="AB2" s="34"/>
      <c r="AC2" s="34"/>
      <c r="AD2" s="34"/>
      <c r="AH2" s="34"/>
      <c r="AI2" s="34"/>
      <c r="AJ2" s="35"/>
      <c r="AK2" s="35"/>
      <c r="AN2" s="57"/>
      <c r="AO2" s="57"/>
      <c r="AP2" s="57"/>
      <c r="AQ2" s="57"/>
    </row>
    <row r="3" spans="1:60" s="33" customFormat="1" ht="127.5" customHeight="1" thickBot="1" x14ac:dyDescent="0.55000000000000004">
      <c r="A3" s="218" t="s">
        <v>66</v>
      </c>
      <c r="B3" s="218"/>
      <c r="C3" s="232"/>
      <c r="D3" s="232"/>
      <c r="E3" s="84"/>
      <c r="F3" s="37"/>
      <c r="G3" s="38"/>
      <c r="H3" s="85"/>
      <c r="I3" s="85"/>
      <c r="J3" s="85"/>
      <c r="K3" s="39"/>
      <c r="L3" s="216" t="s">
        <v>65</v>
      </c>
      <c r="M3" s="217"/>
      <c r="N3" s="233"/>
      <c r="O3" s="233"/>
      <c r="P3" s="38"/>
      <c r="Q3" s="38"/>
      <c r="R3" s="40"/>
      <c r="S3" s="38"/>
      <c r="T3" s="38"/>
      <c r="U3" s="41"/>
      <c r="V3" s="34"/>
      <c r="AB3" s="34"/>
      <c r="AC3" s="34"/>
      <c r="AD3" s="34"/>
      <c r="AF3" s="56"/>
      <c r="AH3" s="34"/>
      <c r="AI3" s="34"/>
      <c r="AJ3" s="42"/>
      <c r="AK3" s="42"/>
      <c r="AN3" s="57"/>
      <c r="AO3" s="57"/>
      <c r="AP3" s="57"/>
      <c r="AQ3" s="57"/>
    </row>
    <row r="4" spans="1:60" s="1" customFormat="1" ht="38.25" customHeight="1" x14ac:dyDescent="0.25">
      <c r="A4" s="219" t="s">
        <v>0</v>
      </c>
      <c r="B4" s="221" t="s">
        <v>25</v>
      </c>
      <c r="C4" s="228" t="s">
        <v>16</v>
      </c>
      <c r="D4" s="229"/>
      <c r="E4" s="230"/>
      <c r="F4" s="223" t="s">
        <v>1</v>
      </c>
      <c r="G4" s="224"/>
      <c r="H4" s="234" t="s">
        <v>61</v>
      </c>
      <c r="I4" s="235"/>
      <c r="J4" s="236"/>
      <c r="K4" s="223" t="s">
        <v>2</v>
      </c>
      <c r="L4" s="224"/>
      <c r="M4" s="224"/>
      <c r="N4" s="224"/>
      <c r="O4" s="224"/>
      <c r="P4" s="225" t="s">
        <v>3</v>
      </c>
      <c r="Q4" s="226"/>
      <c r="R4" s="225" t="s">
        <v>15</v>
      </c>
      <c r="S4" s="226"/>
      <c r="T4" s="227"/>
      <c r="U4" s="228" t="s">
        <v>43</v>
      </c>
      <c r="V4" s="229"/>
      <c r="W4" s="229"/>
      <c r="X4" s="229"/>
      <c r="Y4" s="229"/>
      <c r="Z4" s="229"/>
      <c r="AA4" s="230"/>
      <c r="AB4" s="228" t="s">
        <v>22</v>
      </c>
      <c r="AC4" s="231"/>
      <c r="AD4" s="231"/>
      <c r="AE4" s="229"/>
      <c r="AF4" s="229"/>
      <c r="AG4" s="230"/>
      <c r="AH4" s="213" t="s">
        <v>23</v>
      </c>
      <c r="AI4" s="214"/>
      <c r="AJ4" s="214"/>
      <c r="AK4" s="214"/>
      <c r="AL4" s="215"/>
      <c r="AM4" s="213" t="s">
        <v>44</v>
      </c>
      <c r="AN4" s="214"/>
      <c r="AO4" s="214"/>
      <c r="AP4" s="214"/>
      <c r="AQ4" s="215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</row>
    <row r="5" spans="1:60" s="25" customFormat="1" ht="115.5" x14ac:dyDescent="0.25">
      <c r="A5" s="220"/>
      <c r="B5" s="222"/>
      <c r="C5" s="21" t="s">
        <v>4</v>
      </c>
      <c r="D5" s="11" t="s">
        <v>5</v>
      </c>
      <c r="E5" s="13" t="s">
        <v>7</v>
      </c>
      <c r="F5" s="26" t="s">
        <v>17</v>
      </c>
      <c r="G5" s="8" t="s">
        <v>64</v>
      </c>
      <c r="H5" s="26" t="s">
        <v>62</v>
      </c>
      <c r="I5" s="8" t="s">
        <v>63</v>
      </c>
      <c r="J5" s="82" t="s">
        <v>7</v>
      </c>
      <c r="K5" s="21" t="s">
        <v>4</v>
      </c>
      <c r="L5" s="8" t="s">
        <v>8</v>
      </c>
      <c r="M5" s="8" t="s">
        <v>7</v>
      </c>
      <c r="N5" s="8" t="s">
        <v>9</v>
      </c>
      <c r="O5" s="8" t="s">
        <v>10</v>
      </c>
      <c r="P5" s="27" t="s">
        <v>4</v>
      </c>
      <c r="Q5" s="8" t="s">
        <v>8</v>
      </c>
      <c r="R5" s="21" t="s">
        <v>19</v>
      </c>
      <c r="S5" s="8" t="s">
        <v>20</v>
      </c>
      <c r="T5" s="13" t="s">
        <v>7</v>
      </c>
      <c r="U5" s="21" t="s">
        <v>11</v>
      </c>
      <c r="V5" s="23" t="s">
        <v>12</v>
      </c>
      <c r="W5" s="8" t="s">
        <v>5</v>
      </c>
      <c r="X5" s="8" t="s">
        <v>7</v>
      </c>
      <c r="Y5" s="8" t="s">
        <v>17</v>
      </c>
      <c r="Z5" s="8" t="s">
        <v>18</v>
      </c>
      <c r="AA5" s="13" t="s">
        <v>21</v>
      </c>
      <c r="AB5" s="21" t="s">
        <v>14</v>
      </c>
      <c r="AC5" s="24" t="s">
        <v>11</v>
      </c>
      <c r="AD5" s="24" t="s">
        <v>40</v>
      </c>
      <c r="AE5" s="8" t="s">
        <v>8</v>
      </c>
      <c r="AF5" s="8" t="s">
        <v>13</v>
      </c>
      <c r="AG5" s="13" t="s">
        <v>7</v>
      </c>
      <c r="AH5" s="21" t="s">
        <v>11</v>
      </c>
      <c r="AI5" s="24" t="s">
        <v>40</v>
      </c>
      <c r="AJ5" s="9" t="s">
        <v>8</v>
      </c>
      <c r="AK5" s="9" t="s">
        <v>6</v>
      </c>
      <c r="AL5" s="13" t="s">
        <v>7</v>
      </c>
      <c r="AM5" s="21" t="s">
        <v>11</v>
      </c>
      <c r="AN5" s="24" t="s">
        <v>40</v>
      </c>
      <c r="AO5" s="9" t="s">
        <v>8</v>
      </c>
      <c r="AP5" s="9" t="s">
        <v>6</v>
      </c>
      <c r="AQ5" s="13" t="s">
        <v>7</v>
      </c>
      <c r="AR5" s="210"/>
      <c r="AS5" s="210"/>
      <c r="AT5" s="210"/>
      <c r="AU5" s="210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</row>
    <row r="6" spans="1:60" s="45" customFormat="1" ht="69.75" x14ac:dyDescent="0.25">
      <c r="A6" s="145" t="s">
        <v>28</v>
      </c>
      <c r="B6" s="146">
        <f>SUM(B7:B17)</f>
        <v>1345805890.46</v>
      </c>
      <c r="C6" s="182">
        <f>SUM(C7:C17)</f>
        <v>833</v>
      </c>
      <c r="D6" s="148">
        <f>SUM(D7:D17)</f>
        <v>537289073.72020006</v>
      </c>
      <c r="E6" s="136">
        <f>D6/B6</f>
        <v>0.39923222028442246</v>
      </c>
      <c r="F6" s="147">
        <f>SUM(F7:F17)</f>
        <v>14</v>
      </c>
      <c r="G6" s="148">
        <f>SUM(G7:G17)</f>
        <v>6962224.5099999998</v>
      </c>
      <c r="H6" s="147">
        <f>SUM(H7:H17)</f>
        <v>363</v>
      </c>
      <c r="I6" s="148">
        <f>SUM(I7:I17)</f>
        <v>273104535.98000002</v>
      </c>
      <c r="J6" s="136">
        <f>I6/B6</f>
        <v>0.20293010895252669</v>
      </c>
      <c r="K6" s="147">
        <f>SUM(K7:K17)</f>
        <v>322</v>
      </c>
      <c r="L6" s="148">
        <f>SUM(L7:L17)</f>
        <v>208017835.98000002</v>
      </c>
      <c r="M6" s="136">
        <f t="shared" ref="M6:M27" si="0">L6/B6</f>
        <v>0.1545674881159117</v>
      </c>
      <c r="N6" s="150">
        <v>0</v>
      </c>
      <c r="O6" s="148">
        <v>0</v>
      </c>
      <c r="P6" s="152">
        <v>0</v>
      </c>
      <c r="Q6" s="148">
        <v>0</v>
      </c>
      <c r="R6" s="147">
        <v>322</v>
      </c>
      <c r="S6" s="148">
        <v>208017835.98000002</v>
      </c>
      <c r="T6" s="136">
        <f t="shared" ref="T6:T27" si="1">S6/B6</f>
        <v>0.1545674881159117</v>
      </c>
      <c r="U6" s="147">
        <f>SUM(U7:U17)</f>
        <v>6</v>
      </c>
      <c r="V6" s="154">
        <f>SUM(V7:V17)</f>
        <v>6</v>
      </c>
      <c r="W6" s="148">
        <f>SUM(W7:W17)</f>
        <v>630000</v>
      </c>
      <c r="X6" s="149">
        <f>W6/B6</f>
        <v>4.6812100055875394E-4</v>
      </c>
      <c r="Y6" s="155">
        <v>0</v>
      </c>
      <c r="Z6" s="148">
        <v>0</v>
      </c>
      <c r="AA6" s="151">
        <v>0</v>
      </c>
      <c r="AB6" s="147">
        <v>0</v>
      </c>
      <c r="AC6" s="154">
        <v>0</v>
      </c>
      <c r="AD6" s="154">
        <v>0</v>
      </c>
      <c r="AE6" s="148">
        <v>0</v>
      </c>
      <c r="AF6" s="148">
        <v>0</v>
      </c>
      <c r="AG6" s="136">
        <v>0</v>
      </c>
      <c r="AH6" s="147">
        <v>0</v>
      </c>
      <c r="AI6" s="153">
        <v>0</v>
      </c>
      <c r="AJ6" s="148">
        <v>0</v>
      </c>
      <c r="AK6" s="148">
        <v>0</v>
      </c>
      <c r="AL6" s="136">
        <v>0</v>
      </c>
      <c r="AM6" s="147">
        <v>0</v>
      </c>
      <c r="AN6" s="153">
        <v>0</v>
      </c>
      <c r="AO6" s="148">
        <v>0</v>
      </c>
      <c r="AP6" s="148">
        <v>0</v>
      </c>
      <c r="AQ6" s="136">
        <v>0</v>
      </c>
      <c r="AR6" s="210"/>
      <c r="AS6" s="210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204"/>
      <c r="BH6" s="204"/>
    </row>
    <row r="7" spans="1:60" s="81" customFormat="1" ht="28.5" x14ac:dyDescent="0.25">
      <c r="A7" s="111" t="s">
        <v>29</v>
      </c>
      <c r="B7" s="87">
        <v>26345370</v>
      </c>
      <c r="C7" s="183">
        <v>49</v>
      </c>
      <c r="D7" s="88">
        <v>5368262.1502</v>
      </c>
      <c r="E7" s="189">
        <f t="shared" ref="E7:E36" si="2">D7/B7</f>
        <v>0.20376491771419419</v>
      </c>
      <c r="F7" s="89">
        <v>0</v>
      </c>
      <c r="G7" s="90">
        <v>0</v>
      </c>
      <c r="H7" s="89">
        <v>0</v>
      </c>
      <c r="I7" s="90">
        <v>0</v>
      </c>
      <c r="J7" s="189">
        <f t="shared" ref="J7:J37" si="3">I7/B7</f>
        <v>0</v>
      </c>
      <c r="K7" s="91">
        <v>0</v>
      </c>
      <c r="L7" s="88">
        <v>0</v>
      </c>
      <c r="M7" s="189">
        <f t="shared" si="0"/>
        <v>0</v>
      </c>
      <c r="N7" s="92">
        <v>0</v>
      </c>
      <c r="O7" s="88">
        <v>0</v>
      </c>
      <c r="P7" s="94">
        <v>0</v>
      </c>
      <c r="Q7" s="88">
        <v>0</v>
      </c>
      <c r="R7" s="91">
        <v>0</v>
      </c>
      <c r="S7" s="88">
        <v>0</v>
      </c>
      <c r="T7" s="189">
        <f t="shared" si="1"/>
        <v>0</v>
      </c>
      <c r="U7" s="91">
        <v>0</v>
      </c>
      <c r="V7" s="96">
        <v>0</v>
      </c>
      <c r="W7" s="88">
        <v>0</v>
      </c>
      <c r="X7" s="16">
        <v>0</v>
      </c>
      <c r="Y7" s="97">
        <v>0</v>
      </c>
      <c r="Z7" s="88">
        <v>0</v>
      </c>
      <c r="AA7" s="93">
        <v>0</v>
      </c>
      <c r="AB7" s="91">
        <v>0</v>
      </c>
      <c r="AC7" s="96">
        <v>0</v>
      </c>
      <c r="AD7" s="96">
        <v>0</v>
      </c>
      <c r="AE7" s="88">
        <v>0</v>
      </c>
      <c r="AF7" s="88">
        <v>0</v>
      </c>
      <c r="AG7" s="15">
        <v>0</v>
      </c>
      <c r="AH7" s="91">
        <v>0</v>
      </c>
      <c r="AI7" s="95">
        <v>0</v>
      </c>
      <c r="AJ7" s="88">
        <v>0</v>
      </c>
      <c r="AK7" s="88">
        <v>0</v>
      </c>
      <c r="AL7" s="15">
        <v>0</v>
      </c>
      <c r="AM7" s="91">
        <v>0</v>
      </c>
      <c r="AN7" s="95">
        <v>0</v>
      </c>
      <c r="AO7" s="88">
        <v>0</v>
      </c>
      <c r="AP7" s="88">
        <v>0</v>
      </c>
      <c r="AQ7" s="15">
        <v>0</v>
      </c>
      <c r="AR7" s="205"/>
      <c r="AS7" s="205"/>
      <c r="AT7" s="205"/>
      <c r="AU7" s="205"/>
      <c r="AV7" s="205"/>
      <c r="AW7" s="206"/>
      <c r="AX7" s="206"/>
      <c r="AY7" s="206"/>
      <c r="AZ7" s="206"/>
      <c r="BA7" s="206"/>
      <c r="BB7" s="206"/>
      <c r="BC7" s="206"/>
      <c r="BD7" s="206"/>
      <c r="BE7" s="206"/>
      <c r="BF7" s="206"/>
      <c r="BG7" s="206"/>
      <c r="BH7" s="206"/>
    </row>
    <row r="8" spans="1:60" s="81" customFormat="1" ht="75" customHeight="1" x14ac:dyDescent="0.25">
      <c r="A8" s="111" t="s">
        <v>30</v>
      </c>
      <c r="B8" s="98">
        <v>55689400</v>
      </c>
      <c r="C8" s="183">
        <v>0</v>
      </c>
      <c r="D8" s="99">
        <v>0</v>
      </c>
      <c r="E8" s="189">
        <f t="shared" si="2"/>
        <v>0</v>
      </c>
      <c r="F8" s="100">
        <v>0</v>
      </c>
      <c r="G8" s="99">
        <v>0</v>
      </c>
      <c r="H8" s="100">
        <v>0</v>
      </c>
      <c r="I8" s="99">
        <v>0</v>
      </c>
      <c r="J8" s="189">
        <f t="shared" si="3"/>
        <v>0</v>
      </c>
      <c r="K8" s="100">
        <v>0</v>
      </c>
      <c r="L8" s="99">
        <v>0</v>
      </c>
      <c r="M8" s="189">
        <f t="shared" si="0"/>
        <v>0</v>
      </c>
      <c r="N8" s="101">
        <v>0</v>
      </c>
      <c r="O8" s="99">
        <v>0</v>
      </c>
      <c r="P8" s="103">
        <v>0</v>
      </c>
      <c r="Q8" s="99">
        <v>0</v>
      </c>
      <c r="R8" s="100">
        <v>0</v>
      </c>
      <c r="S8" s="99">
        <v>0</v>
      </c>
      <c r="T8" s="189">
        <f t="shared" si="1"/>
        <v>0</v>
      </c>
      <c r="U8" s="100">
        <v>0</v>
      </c>
      <c r="V8" s="104">
        <v>0</v>
      </c>
      <c r="W8" s="99">
        <v>0</v>
      </c>
      <c r="X8" s="50">
        <v>0</v>
      </c>
      <c r="Y8" s="105">
        <v>0</v>
      </c>
      <c r="Z8" s="99">
        <v>0</v>
      </c>
      <c r="AA8" s="102">
        <v>0</v>
      </c>
      <c r="AB8" s="91">
        <v>0</v>
      </c>
      <c r="AC8" s="96">
        <v>0</v>
      </c>
      <c r="AD8" s="96">
        <v>0</v>
      </c>
      <c r="AE8" s="88">
        <v>0</v>
      </c>
      <c r="AF8" s="88">
        <v>0</v>
      </c>
      <c r="AG8" s="71">
        <v>0</v>
      </c>
      <c r="AH8" s="106">
        <v>0</v>
      </c>
      <c r="AI8" s="107">
        <v>0</v>
      </c>
      <c r="AJ8" s="108">
        <v>0</v>
      </c>
      <c r="AK8" s="108">
        <v>0</v>
      </c>
      <c r="AL8" s="55">
        <v>0</v>
      </c>
      <c r="AM8" s="106">
        <v>0</v>
      </c>
      <c r="AN8" s="107">
        <v>0</v>
      </c>
      <c r="AO8" s="108">
        <v>0</v>
      </c>
      <c r="AP8" s="108">
        <v>0</v>
      </c>
      <c r="AQ8" s="55">
        <v>0</v>
      </c>
      <c r="AR8" s="205"/>
      <c r="AS8" s="205"/>
      <c r="AT8" s="205"/>
      <c r="AU8" s="205"/>
      <c r="AV8" s="206"/>
      <c r="AW8" s="206"/>
      <c r="AX8" s="206"/>
      <c r="AY8" s="206"/>
      <c r="AZ8" s="206"/>
      <c r="BA8" s="206"/>
      <c r="BB8" s="206"/>
      <c r="BC8" s="206"/>
      <c r="BD8" s="206"/>
      <c r="BE8" s="206"/>
      <c r="BF8" s="206"/>
      <c r="BG8" s="206"/>
      <c r="BH8" s="206"/>
    </row>
    <row r="9" spans="1:60" s="81" customFormat="1" ht="36" x14ac:dyDescent="0.25">
      <c r="A9" s="111" t="s">
        <v>31</v>
      </c>
      <c r="B9" s="87">
        <v>85676000</v>
      </c>
      <c r="C9" s="183">
        <v>0</v>
      </c>
      <c r="D9" s="88">
        <v>0</v>
      </c>
      <c r="E9" s="189">
        <f t="shared" si="2"/>
        <v>0</v>
      </c>
      <c r="F9" s="89">
        <v>0</v>
      </c>
      <c r="G9" s="90">
        <v>0</v>
      </c>
      <c r="H9" s="89">
        <v>0</v>
      </c>
      <c r="I9" s="90">
        <v>0</v>
      </c>
      <c r="J9" s="189">
        <f t="shared" si="3"/>
        <v>0</v>
      </c>
      <c r="K9" s="91">
        <v>0</v>
      </c>
      <c r="L9" s="88">
        <v>0</v>
      </c>
      <c r="M9" s="189">
        <f t="shared" si="0"/>
        <v>0</v>
      </c>
      <c r="N9" s="92">
        <v>0</v>
      </c>
      <c r="O9" s="88">
        <v>0</v>
      </c>
      <c r="P9" s="94">
        <v>0</v>
      </c>
      <c r="Q9" s="88">
        <v>0</v>
      </c>
      <c r="R9" s="91">
        <v>0</v>
      </c>
      <c r="S9" s="88">
        <v>0</v>
      </c>
      <c r="T9" s="189">
        <f t="shared" si="1"/>
        <v>0</v>
      </c>
      <c r="U9" s="91">
        <v>0</v>
      </c>
      <c r="V9" s="96">
        <v>0</v>
      </c>
      <c r="W9" s="88">
        <v>0</v>
      </c>
      <c r="X9" s="16">
        <v>0</v>
      </c>
      <c r="Y9" s="97">
        <v>0</v>
      </c>
      <c r="Z9" s="88">
        <v>0</v>
      </c>
      <c r="AA9" s="93">
        <v>0</v>
      </c>
      <c r="AB9" s="91">
        <v>0</v>
      </c>
      <c r="AC9" s="96">
        <v>0</v>
      </c>
      <c r="AD9" s="96">
        <v>0</v>
      </c>
      <c r="AE9" s="88">
        <v>0</v>
      </c>
      <c r="AF9" s="88">
        <v>0</v>
      </c>
      <c r="AG9" s="15">
        <v>0</v>
      </c>
      <c r="AH9" s="91">
        <v>0</v>
      </c>
      <c r="AI9" s="95">
        <v>0</v>
      </c>
      <c r="AJ9" s="88">
        <v>0</v>
      </c>
      <c r="AK9" s="88">
        <v>0</v>
      </c>
      <c r="AL9" s="15">
        <v>0</v>
      </c>
      <c r="AM9" s="91">
        <v>0</v>
      </c>
      <c r="AN9" s="95">
        <v>0</v>
      </c>
      <c r="AO9" s="88">
        <v>0</v>
      </c>
      <c r="AP9" s="88">
        <v>0</v>
      </c>
      <c r="AQ9" s="15">
        <v>0</v>
      </c>
      <c r="AR9" s="205"/>
      <c r="AS9" s="205"/>
      <c r="AT9" s="205"/>
      <c r="AU9" s="205"/>
      <c r="AV9" s="206"/>
      <c r="AW9" s="206"/>
      <c r="AX9" s="206"/>
      <c r="AY9" s="206"/>
      <c r="AZ9" s="206"/>
      <c r="BA9" s="206"/>
      <c r="BB9" s="206"/>
      <c r="BC9" s="206"/>
      <c r="BD9" s="206"/>
      <c r="BE9" s="206"/>
      <c r="BF9" s="206"/>
      <c r="BG9" s="206"/>
      <c r="BH9" s="206"/>
    </row>
    <row r="10" spans="1:60" s="81" customFormat="1" ht="36" x14ac:dyDescent="0.25">
      <c r="A10" s="111" t="s">
        <v>32</v>
      </c>
      <c r="B10" s="87">
        <v>38554200</v>
      </c>
      <c r="C10" s="183">
        <v>166</v>
      </c>
      <c r="D10" s="88">
        <v>31180924.620000001</v>
      </c>
      <c r="E10" s="189">
        <f t="shared" si="2"/>
        <v>0.80875558616181897</v>
      </c>
      <c r="F10" s="89">
        <v>3</v>
      </c>
      <c r="G10" s="90">
        <v>633414.51</v>
      </c>
      <c r="H10" s="89">
        <v>0</v>
      </c>
      <c r="I10" s="90">
        <v>0</v>
      </c>
      <c r="J10" s="189">
        <f t="shared" si="3"/>
        <v>0</v>
      </c>
      <c r="K10" s="91">
        <v>0</v>
      </c>
      <c r="L10" s="88">
        <v>0</v>
      </c>
      <c r="M10" s="189">
        <f t="shared" si="0"/>
        <v>0</v>
      </c>
      <c r="N10" s="92">
        <v>0</v>
      </c>
      <c r="O10" s="88">
        <v>0</v>
      </c>
      <c r="P10" s="94">
        <v>0</v>
      </c>
      <c r="Q10" s="88">
        <v>0</v>
      </c>
      <c r="R10" s="91">
        <v>0</v>
      </c>
      <c r="S10" s="88">
        <v>0</v>
      </c>
      <c r="T10" s="189">
        <f t="shared" si="1"/>
        <v>0</v>
      </c>
      <c r="U10" s="91">
        <v>0</v>
      </c>
      <c r="V10" s="96">
        <v>0</v>
      </c>
      <c r="W10" s="88">
        <v>0</v>
      </c>
      <c r="X10" s="16">
        <v>0</v>
      </c>
      <c r="Y10" s="97">
        <v>0</v>
      </c>
      <c r="Z10" s="88">
        <v>0</v>
      </c>
      <c r="AA10" s="93">
        <v>0</v>
      </c>
      <c r="AB10" s="91">
        <v>0</v>
      </c>
      <c r="AC10" s="96">
        <v>0</v>
      </c>
      <c r="AD10" s="96">
        <v>0</v>
      </c>
      <c r="AE10" s="88">
        <v>0</v>
      </c>
      <c r="AF10" s="88">
        <v>0</v>
      </c>
      <c r="AG10" s="15">
        <v>0</v>
      </c>
      <c r="AH10" s="91">
        <v>0</v>
      </c>
      <c r="AI10" s="95">
        <v>0</v>
      </c>
      <c r="AJ10" s="88">
        <v>0</v>
      </c>
      <c r="AK10" s="88">
        <v>0</v>
      </c>
      <c r="AL10" s="15">
        <v>0</v>
      </c>
      <c r="AM10" s="91">
        <v>0</v>
      </c>
      <c r="AN10" s="95">
        <v>0</v>
      </c>
      <c r="AO10" s="88">
        <v>0</v>
      </c>
      <c r="AP10" s="88">
        <v>0</v>
      </c>
      <c r="AQ10" s="15">
        <v>0</v>
      </c>
      <c r="AR10" s="205"/>
      <c r="AS10" s="205"/>
      <c r="AT10" s="205"/>
      <c r="AU10" s="205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</row>
    <row r="11" spans="1:60" s="81" customFormat="1" ht="73.5" customHeight="1" x14ac:dyDescent="0.25">
      <c r="A11" s="111" t="s">
        <v>33</v>
      </c>
      <c r="B11" s="87">
        <v>87461744.868000001</v>
      </c>
      <c r="C11" s="183">
        <v>13</v>
      </c>
      <c r="D11" s="88">
        <v>146894016.61000001</v>
      </c>
      <c r="E11" s="189">
        <f t="shared" si="2"/>
        <v>1.6795230512688382</v>
      </c>
      <c r="F11" s="89">
        <v>0</v>
      </c>
      <c r="G11" s="90">
        <v>0</v>
      </c>
      <c r="H11" s="89">
        <v>0</v>
      </c>
      <c r="I11" s="90">
        <v>0</v>
      </c>
      <c r="J11" s="189">
        <f t="shared" si="3"/>
        <v>0</v>
      </c>
      <c r="K11" s="91">
        <v>0</v>
      </c>
      <c r="L11" s="88">
        <v>0</v>
      </c>
      <c r="M11" s="189">
        <f t="shared" si="0"/>
        <v>0</v>
      </c>
      <c r="N11" s="92">
        <v>0</v>
      </c>
      <c r="O11" s="88">
        <v>0</v>
      </c>
      <c r="P11" s="94">
        <v>0</v>
      </c>
      <c r="Q11" s="88">
        <v>0</v>
      </c>
      <c r="R11" s="91">
        <v>0</v>
      </c>
      <c r="S11" s="88">
        <v>0</v>
      </c>
      <c r="T11" s="189">
        <f t="shared" si="1"/>
        <v>0</v>
      </c>
      <c r="U11" s="91">
        <v>0</v>
      </c>
      <c r="V11" s="96">
        <v>0</v>
      </c>
      <c r="W11" s="88">
        <v>0</v>
      </c>
      <c r="X11" s="16">
        <v>0</v>
      </c>
      <c r="Y11" s="97">
        <v>0</v>
      </c>
      <c r="Z11" s="88">
        <v>0</v>
      </c>
      <c r="AA11" s="93">
        <v>0</v>
      </c>
      <c r="AB11" s="91">
        <v>0</v>
      </c>
      <c r="AC11" s="96">
        <v>0</v>
      </c>
      <c r="AD11" s="96">
        <v>0</v>
      </c>
      <c r="AE11" s="88">
        <v>0</v>
      </c>
      <c r="AF11" s="88">
        <v>0</v>
      </c>
      <c r="AG11" s="15">
        <v>0</v>
      </c>
      <c r="AH11" s="91">
        <v>0</v>
      </c>
      <c r="AI11" s="95">
        <v>0</v>
      </c>
      <c r="AJ11" s="88">
        <v>0</v>
      </c>
      <c r="AK11" s="88">
        <v>0</v>
      </c>
      <c r="AL11" s="15">
        <v>0</v>
      </c>
      <c r="AM11" s="91">
        <v>0</v>
      </c>
      <c r="AN11" s="95">
        <v>0</v>
      </c>
      <c r="AO11" s="88">
        <v>0</v>
      </c>
      <c r="AP11" s="88">
        <v>0</v>
      </c>
      <c r="AQ11" s="15">
        <v>0</v>
      </c>
      <c r="AR11" s="205"/>
      <c r="AS11" s="205"/>
      <c r="AT11" s="205"/>
      <c r="AU11" s="205"/>
      <c r="AV11" s="206"/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</row>
    <row r="12" spans="1:60" s="81" customFormat="1" ht="36" x14ac:dyDescent="0.25">
      <c r="A12" s="111" t="s">
        <v>34</v>
      </c>
      <c r="B12" s="87">
        <v>17135200</v>
      </c>
      <c r="C12" s="183">
        <v>0</v>
      </c>
      <c r="D12" s="88">
        <v>0</v>
      </c>
      <c r="E12" s="189">
        <f t="shared" si="2"/>
        <v>0</v>
      </c>
      <c r="F12" s="89">
        <v>0</v>
      </c>
      <c r="G12" s="90">
        <v>0</v>
      </c>
      <c r="H12" s="89">
        <v>0</v>
      </c>
      <c r="I12" s="90">
        <v>0</v>
      </c>
      <c r="J12" s="189">
        <f t="shared" si="3"/>
        <v>0</v>
      </c>
      <c r="K12" s="91">
        <v>0</v>
      </c>
      <c r="L12" s="88">
        <v>0</v>
      </c>
      <c r="M12" s="189">
        <f t="shared" si="0"/>
        <v>0</v>
      </c>
      <c r="N12" s="92">
        <v>0</v>
      </c>
      <c r="O12" s="88">
        <v>0</v>
      </c>
      <c r="P12" s="94">
        <v>0</v>
      </c>
      <c r="Q12" s="88">
        <v>0</v>
      </c>
      <c r="R12" s="91">
        <v>0</v>
      </c>
      <c r="S12" s="88">
        <v>0</v>
      </c>
      <c r="T12" s="189">
        <f t="shared" si="1"/>
        <v>0</v>
      </c>
      <c r="U12" s="91">
        <v>0</v>
      </c>
      <c r="V12" s="96">
        <v>0</v>
      </c>
      <c r="W12" s="88">
        <v>0</v>
      </c>
      <c r="X12" s="16">
        <v>0</v>
      </c>
      <c r="Y12" s="97">
        <v>0</v>
      </c>
      <c r="Z12" s="88">
        <v>0</v>
      </c>
      <c r="AA12" s="93">
        <v>0</v>
      </c>
      <c r="AB12" s="91">
        <v>0</v>
      </c>
      <c r="AC12" s="96">
        <v>0</v>
      </c>
      <c r="AD12" s="96">
        <v>0</v>
      </c>
      <c r="AE12" s="88">
        <v>0</v>
      </c>
      <c r="AF12" s="88">
        <v>0</v>
      </c>
      <c r="AG12" s="15">
        <v>0</v>
      </c>
      <c r="AH12" s="91">
        <v>0</v>
      </c>
      <c r="AI12" s="95">
        <v>0</v>
      </c>
      <c r="AJ12" s="88">
        <v>0</v>
      </c>
      <c r="AK12" s="88">
        <v>0</v>
      </c>
      <c r="AL12" s="15">
        <v>0</v>
      </c>
      <c r="AM12" s="91">
        <v>0</v>
      </c>
      <c r="AN12" s="95">
        <v>0</v>
      </c>
      <c r="AO12" s="88">
        <v>0</v>
      </c>
      <c r="AP12" s="88">
        <v>0</v>
      </c>
      <c r="AQ12" s="15">
        <v>0</v>
      </c>
      <c r="AR12" s="205"/>
      <c r="AS12" s="205"/>
      <c r="AT12" s="205"/>
      <c r="AU12" s="205"/>
      <c r="AV12" s="206"/>
      <c r="AW12" s="206"/>
      <c r="AX12" s="206"/>
      <c r="AY12" s="206"/>
      <c r="AZ12" s="206"/>
      <c r="BA12" s="206"/>
      <c r="BB12" s="206"/>
      <c r="BC12" s="206"/>
      <c r="BD12" s="206"/>
      <c r="BE12" s="206"/>
      <c r="BF12" s="206"/>
      <c r="BG12" s="206"/>
      <c r="BH12" s="206"/>
    </row>
    <row r="13" spans="1:60" s="81" customFormat="1" ht="36" x14ac:dyDescent="0.25">
      <c r="A13" s="111" t="s">
        <v>35</v>
      </c>
      <c r="B13" s="87">
        <v>322723414.36400002</v>
      </c>
      <c r="C13" s="183">
        <v>529</v>
      </c>
      <c r="D13" s="88">
        <v>296231009</v>
      </c>
      <c r="E13" s="189">
        <f t="shared" si="2"/>
        <v>0.91790987519077494</v>
      </c>
      <c r="F13" s="89">
        <v>7</v>
      </c>
      <c r="G13" s="90">
        <v>6160810</v>
      </c>
      <c r="H13" s="89">
        <v>300</v>
      </c>
      <c r="I13" s="90">
        <v>231069329</v>
      </c>
      <c r="J13" s="189">
        <f t="shared" si="3"/>
        <v>0.71599803024944664</v>
      </c>
      <c r="K13" s="91">
        <v>265</v>
      </c>
      <c r="L13" s="88">
        <v>193192629</v>
      </c>
      <c r="M13" s="189">
        <f t="shared" si="0"/>
        <v>0.59863220454806498</v>
      </c>
      <c r="N13" s="92">
        <v>0</v>
      </c>
      <c r="O13" s="88">
        <v>0</v>
      </c>
      <c r="P13" s="94">
        <v>0</v>
      </c>
      <c r="Q13" s="88">
        <v>0</v>
      </c>
      <c r="R13" s="91">
        <v>265</v>
      </c>
      <c r="S13" s="88">
        <v>193192629</v>
      </c>
      <c r="T13" s="189">
        <f t="shared" si="1"/>
        <v>0.59863220454806498</v>
      </c>
      <c r="U13" s="91">
        <v>0</v>
      </c>
      <c r="V13" s="96">
        <v>0</v>
      </c>
      <c r="W13" s="88">
        <v>0</v>
      </c>
      <c r="X13" s="16">
        <f>W13/B13</f>
        <v>0</v>
      </c>
      <c r="Y13" s="97">
        <v>0</v>
      </c>
      <c r="Z13" s="88">
        <v>0</v>
      </c>
      <c r="AA13" s="93">
        <v>0</v>
      </c>
      <c r="AB13" s="91">
        <v>0</v>
      </c>
      <c r="AC13" s="96">
        <v>0</v>
      </c>
      <c r="AD13" s="96">
        <v>0</v>
      </c>
      <c r="AE13" s="88">
        <v>0</v>
      </c>
      <c r="AF13" s="88">
        <v>0</v>
      </c>
      <c r="AG13" s="15">
        <v>0</v>
      </c>
      <c r="AH13" s="91">
        <v>0</v>
      </c>
      <c r="AI13" s="95">
        <v>0</v>
      </c>
      <c r="AJ13" s="88">
        <v>0</v>
      </c>
      <c r="AK13" s="88">
        <v>0</v>
      </c>
      <c r="AL13" s="15">
        <v>0</v>
      </c>
      <c r="AM13" s="91">
        <v>0</v>
      </c>
      <c r="AN13" s="95">
        <v>0</v>
      </c>
      <c r="AO13" s="88">
        <v>0</v>
      </c>
      <c r="AP13" s="88">
        <v>0</v>
      </c>
      <c r="AQ13" s="15">
        <v>0</v>
      </c>
      <c r="AR13" s="205"/>
      <c r="AS13" s="205"/>
      <c r="AT13" s="205"/>
      <c r="AU13" s="205"/>
      <c r="AV13" s="206"/>
      <c r="AW13" s="206"/>
      <c r="AX13" s="206"/>
      <c r="AY13" s="206"/>
      <c r="AZ13" s="206"/>
      <c r="BA13" s="206"/>
      <c r="BB13" s="206"/>
      <c r="BC13" s="206"/>
      <c r="BD13" s="206"/>
      <c r="BE13" s="206"/>
      <c r="BF13" s="206"/>
      <c r="BG13" s="206"/>
      <c r="BH13" s="206"/>
    </row>
    <row r="14" spans="1:60" s="81" customFormat="1" ht="36" x14ac:dyDescent="0.25">
      <c r="A14" s="111" t="s">
        <v>36</v>
      </c>
      <c r="B14" s="87">
        <v>83369773.432000011</v>
      </c>
      <c r="C14" s="183">
        <v>65</v>
      </c>
      <c r="D14" s="88">
        <v>3192000</v>
      </c>
      <c r="E14" s="189">
        <f t="shared" si="2"/>
        <v>3.8287257702619683E-2</v>
      </c>
      <c r="F14" s="89">
        <v>4</v>
      </c>
      <c r="G14" s="90">
        <v>168000</v>
      </c>
      <c r="H14" s="89">
        <v>60</v>
      </c>
      <c r="I14" s="90">
        <v>2982000</v>
      </c>
      <c r="J14" s="189">
        <f t="shared" si="3"/>
        <v>3.5768359169552594E-2</v>
      </c>
      <c r="K14" s="91">
        <v>55</v>
      </c>
      <c r="L14" s="88">
        <v>2772000</v>
      </c>
      <c r="M14" s="189">
        <f t="shared" si="0"/>
        <v>3.3249460636485512E-2</v>
      </c>
      <c r="N14" s="92">
        <v>0</v>
      </c>
      <c r="O14" s="88">
        <v>0</v>
      </c>
      <c r="P14" s="94">
        <v>0</v>
      </c>
      <c r="Q14" s="88">
        <v>0</v>
      </c>
      <c r="R14" s="91">
        <v>55</v>
      </c>
      <c r="S14" s="88">
        <v>2772000</v>
      </c>
      <c r="T14" s="189">
        <f t="shared" si="1"/>
        <v>3.3249460636485512E-2</v>
      </c>
      <c r="U14" s="91">
        <v>6</v>
      </c>
      <c r="V14" s="96">
        <v>6</v>
      </c>
      <c r="W14" s="88">
        <v>630000</v>
      </c>
      <c r="X14" s="16">
        <v>0</v>
      </c>
      <c r="Y14" s="97">
        <v>0</v>
      </c>
      <c r="Z14" s="88">
        <v>0</v>
      </c>
      <c r="AA14" s="93">
        <v>0</v>
      </c>
      <c r="AB14" s="91">
        <v>0</v>
      </c>
      <c r="AC14" s="96">
        <v>0</v>
      </c>
      <c r="AD14" s="96">
        <v>0</v>
      </c>
      <c r="AE14" s="88">
        <v>0</v>
      </c>
      <c r="AF14" s="88">
        <v>0</v>
      </c>
      <c r="AG14" s="15">
        <v>0</v>
      </c>
      <c r="AH14" s="91">
        <v>0</v>
      </c>
      <c r="AI14" s="95">
        <v>0</v>
      </c>
      <c r="AJ14" s="88">
        <v>0</v>
      </c>
      <c r="AK14" s="88">
        <v>0</v>
      </c>
      <c r="AL14" s="15">
        <v>0</v>
      </c>
      <c r="AM14" s="91">
        <v>0</v>
      </c>
      <c r="AN14" s="95">
        <v>0</v>
      </c>
      <c r="AO14" s="88">
        <v>0</v>
      </c>
      <c r="AP14" s="88">
        <v>0</v>
      </c>
      <c r="AQ14" s="15">
        <v>0</v>
      </c>
      <c r="AR14" s="205"/>
      <c r="AS14" s="205"/>
      <c r="AT14" s="205"/>
      <c r="AU14" s="205"/>
      <c r="AV14" s="206"/>
      <c r="AW14" s="206"/>
      <c r="AX14" s="206"/>
      <c r="AY14" s="206"/>
      <c r="AZ14" s="206"/>
      <c r="BA14" s="206"/>
      <c r="BB14" s="206"/>
      <c r="BC14" s="206"/>
      <c r="BD14" s="206"/>
      <c r="BE14" s="206"/>
      <c r="BF14" s="206"/>
      <c r="BG14" s="206"/>
      <c r="BH14" s="206"/>
    </row>
    <row r="15" spans="1:60" s="81" customFormat="1" ht="36" x14ac:dyDescent="0.25">
      <c r="A15" s="111" t="s">
        <v>37</v>
      </c>
      <c r="B15" s="87">
        <v>341836187.796</v>
      </c>
      <c r="C15" s="183">
        <v>9</v>
      </c>
      <c r="D15" s="88">
        <v>18423533.66</v>
      </c>
      <c r="E15" s="189">
        <f t="shared" si="2"/>
        <v>5.3895796635184637E-2</v>
      </c>
      <c r="F15" s="89">
        <v>0</v>
      </c>
      <c r="G15" s="90">
        <v>0</v>
      </c>
      <c r="H15" s="89">
        <v>1</v>
      </c>
      <c r="I15" s="90">
        <v>3053879.3</v>
      </c>
      <c r="J15" s="189">
        <f t="shared" si="3"/>
        <v>8.9337507526338466E-3</v>
      </c>
      <c r="K15" s="91">
        <v>1</v>
      </c>
      <c r="L15" s="88">
        <v>3053879.3</v>
      </c>
      <c r="M15" s="189">
        <f t="shared" si="0"/>
        <v>8.9337507526338466E-3</v>
      </c>
      <c r="N15" s="92">
        <v>0</v>
      </c>
      <c r="O15" s="88">
        <v>0</v>
      </c>
      <c r="P15" s="94">
        <v>0</v>
      </c>
      <c r="Q15" s="88">
        <v>0</v>
      </c>
      <c r="R15" s="91">
        <v>1</v>
      </c>
      <c r="S15" s="88">
        <v>3053879.3</v>
      </c>
      <c r="T15" s="189">
        <f t="shared" si="1"/>
        <v>8.9337507526338466E-3</v>
      </c>
      <c r="U15" s="91">
        <v>0</v>
      </c>
      <c r="V15" s="96">
        <v>0</v>
      </c>
      <c r="W15" s="88">
        <v>0</v>
      </c>
      <c r="X15" s="16">
        <v>0</v>
      </c>
      <c r="Y15" s="97">
        <v>0</v>
      </c>
      <c r="Z15" s="88">
        <v>0</v>
      </c>
      <c r="AA15" s="93">
        <v>0</v>
      </c>
      <c r="AB15" s="91">
        <v>0</v>
      </c>
      <c r="AC15" s="96">
        <v>0</v>
      </c>
      <c r="AD15" s="96">
        <v>0</v>
      </c>
      <c r="AE15" s="88">
        <v>0</v>
      </c>
      <c r="AF15" s="88">
        <v>0</v>
      </c>
      <c r="AG15" s="15">
        <v>0</v>
      </c>
      <c r="AH15" s="91">
        <v>0</v>
      </c>
      <c r="AI15" s="95">
        <v>0</v>
      </c>
      <c r="AJ15" s="88">
        <v>0</v>
      </c>
      <c r="AK15" s="88">
        <v>0</v>
      </c>
      <c r="AL15" s="15">
        <v>0</v>
      </c>
      <c r="AM15" s="91">
        <v>0</v>
      </c>
      <c r="AN15" s="95">
        <v>0</v>
      </c>
      <c r="AO15" s="88">
        <v>0</v>
      </c>
      <c r="AP15" s="88">
        <v>0</v>
      </c>
      <c r="AQ15" s="15">
        <v>0</v>
      </c>
      <c r="AR15" s="205"/>
      <c r="AS15" s="205"/>
      <c r="AT15" s="205"/>
      <c r="AU15" s="205"/>
      <c r="AV15" s="206"/>
      <c r="AW15" s="206"/>
      <c r="AX15" s="206"/>
      <c r="AY15" s="206"/>
      <c r="AZ15" s="206"/>
      <c r="BA15" s="206"/>
      <c r="BB15" s="206"/>
      <c r="BC15" s="206"/>
      <c r="BD15" s="206"/>
      <c r="BE15" s="206"/>
      <c r="BF15" s="206"/>
      <c r="BG15" s="206"/>
      <c r="BH15" s="206"/>
    </row>
    <row r="16" spans="1:60" s="81" customFormat="1" ht="28.5" x14ac:dyDescent="0.25">
      <c r="A16" s="111" t="s">
        <v>38</v>
      </c>
      <c r="B16" s="87">
        <v>128514000</v>
      </c>
      <c r="C16" s="183">
        <v>2</v>
      </c>
      <c r="D16" s="88">
        <v>35999327.68</v>
      </c>
      <c r="E16" s="189">
        <f t="shared" si="2"/>
        <v>0.28011989106245233</v>
      </c>
      <c r="F16" s="89">
        <v>0</v>
      </c>
      <c r="G16" s="90">
        <v>0</v>
      </c>
      <c r="H16" s="89">
        <v>2</v>
      </c>
      <c r="I16" s="90">
        <v>35999327.68</v>
      </c>
      <c r="J16" s="189">
        <f t="shared" si="3"/>
        <v>0.28011989106245233</v>
      </c>
      <c r="K16" s="91">
        <v>1</v>
      </c>
      <c r="L16" s="88">
        <v>8999327.6799999997</v>
      </c>
      <c r="M16" s="189">
        <f t="shared" si="0"/>
        <v>7.0026049146396499E-2</v>
      </c>
      <c r="N16" s="92">
        <v>0</v>
      </c>
      <c r="O16" s="88">
        <v>0</v>
      </c>
      <c r="P16" s="94">
        <v>0</v>
      </c>
      <c r="Q16" s="88">
        <v>0</v>
      </c>
      <c r="R16" s="91">
        <v>1</v>
      </c>
      <c r="S16" s="88">
        <v>8999327.6799999997</v>
      </c>
      <c r="T16" s="189">
        <f t="shared" si="1"/>
        <v>7.0026049146396499E-2</v>
      </c>
      <c r="U16" s="91">
        <v>0</v>
      </c>
      <c r="V16" s="96">
        <v>0</v>
      </c>
      <c r="W16" s="88">
        <v>0</v>
      </c>
      <c r="X16" s="16">
        <v>0</v>
      </c>
      <c r="Y16" s="97">
        <v>0</v>
      </c>
      <c r="Z16" s="88">
        <v>0</v>
      </c>
      <c r="AA16" s="93">
        <v>0</v>
      </c>
      <c r="AB16" s="91">
        <v>0</v>
      </c>
      <c r="AC16" s="96">
        <v>0</v>
      </c>
      <c r="AD16" s="96">
        <v>0</v>
      </c>
      <c r="AE16" s="88">
        <v>0</v>
      </c>
      <c r="AF16" s="88">
        <v>0</v>
      </c>
      <c r="AG16" s="15">
        <v>0</v>
      </c>
      <c r="AH16" s="91">
        <v>0</v>
      </c>
      <c r="AI16" s="95">
        <v>0</v>
      </c>
      <c r="AJ16" s="88">
        <v>0</v>
      </c>
      <c r="AK16" s="88">
        <v>0</v>
      </c>
      <c r="AL16" s="15">
        <v>0</v>
      </c>
      <c r="AM16" s="91">
        <v>0</v>
      </c>
      <c r="AN16" s="95">
        <v>0</v>
      </c>
      <c r="AO16" s="88">
        <v>0</v>
      </c>
      <c r="AP16" s="88">
        <v>0</v>
      </c>
      <c r="AQ16" s="15">
        <v>0</v>
      </c>
      <c r="AR16" s="205"/>
      <c r="AS16" s="205"/>
      <c r="AT16" s="205"/>
      <c r="AU16" s="205"/>
      <c r="AV16" s="206"/>
      <c r="AW16" s="206"/>
      <c r="AX16" s="206"/>
      <c r="AY16" s="206"/>
      <c r="AZ16" s="206"/>
      <c r="BA16" s="206"/>
      <c r="BB16" s="206"/>
      <c r="BC16" s="206"/>
      <c r="BD16" s="206"/>
      <c r="BE16" s="206"/>
      <c r="BF16" s="206"/>
      <c r="BG16" s="206"/>
      <c r="BH16" s="206"/>
    </row>
    <row r="17" spans="1:60" s="81" customFormat="1" ht="54" x14ac:dyDescent="0.25">
      <c r="A17" s="111" t="s">
        <v>39</v>
      </c>
      <c r="B17" s="87">
        <v>158500600</v>
      </c>
      <c r="C17" s="183">
        <v>0</v>
      </c>
      <c r="D17" s="88">
        <v>0</v>
      </c>
      <c r="E17" s="189">
        <f t="shared" si="2"/>
        <v>0</v>
      </c>
      <c r="F17" s="89">
        <v>0</v>
      </c>
      <c r="G17" s="90">
        <v>0</v>
      </c>
      <c r="H17" s="89">
        <v>0</v>
      </c>
      <c r="I17" s="90">
        <v>0</v>
      </c>
      <c r="J17" s="189">
        <f t="shared" si="3"/>
        <v>0</v>
      </c>
      <c r="K17" s="91">
        <v>0</v>
      </c>
      <c r="L17" s="88">
        <v>0</v>
      </c>
      <c r="M17" s="189">
        <f t="shared" si="0"/>
        <v>0</v>
      </c>
      <c r="N17" s="92">
        <v>0</v>
      </c>
      <c r="O17" s="88">
        <v>0</v>
      </c>
      <c r="P17" s="94">
        <v>0</v>
      </c>
      <c r="Q17" s="88">
        <v>0</v>
      </c>
      <c r="R17" s="91">
        <v>0</v>
      </c>
      <c r="S17" s="88">
        <v>0</v>
      </c>
      <c r="T17" s="189">
        <f t="shared" si="1"/>
        <v>0</v>
      </c>
      <c r="U17" s="109">
        <v>0</v>
      </c>
      <c r="V17" s="96">
        <v>0</v>
      </c>
      <c r="W17" s="96">
        <v>0</v>
      </c>
      <c r="X17" s="16">
        <v>0</v>
      </c>
      <c r="Y17" s="97">
        <v>0</v>
      </c>
      <c r="Z17" s="97">
        <v>0</v>
      </c>
      <c r="AA17" s="110">
        <v>0</v>
      </c>
      <c r="AB17" s="109">
        <v>0</v>
      </c>
      <c r="AC17" s="96">
        <v>0</v>
      </c>
      <c r="AD17" s="96">
        <v>0</v>
      </c>
      <c r="AE17" s="88">
        <v>0</v>
      </c>
      <c r="AF17" s="88">
        <v>0</v>
      </c>
      <c r="AG17" s="15">
        <v>0</v>
      </c>
      <c r="AH17" s="91">
        <v>0</v>
      </c>
      <c r="AI17" s="95">
        <v>0</v>
      </c>
      <c r="AJ17" s="88">
        <v>0</v>
      </c>
      <c r="AK17" s="88">
        <v>0</v>
      </c>
      <c r="AL17" s="15">
        <v>0</v>
      </c>
      <c r="AM17" s="91">
        <v>0</v>
      </c>
      <c r="AN17" s="95">
        <v>0</v>
      </c>
      <c r="AO17" s="88">
        <v>0</v>
      </c>
      <c r="AP17" s="88">
        <v>0</v>
      </c>
      <c r="AQ17" s="15">
        <v>0</v>
      </c>
      <c r="AR17" s="205"/>
      <c r="AS17" s="205"/>
      <c r="AT17" s="205"/>
      <c r="AU17" s="205"/>
      <c r="AV17" s="206"/>
      <c r="AW17" s="206"/>
      <c r="AX17" s="206"/>
      <c r="AY17" s="206"/>
      <c r="AZ17" s="206"/>
      <c r="BA17" s="206"/>
      <c r="BB17" s="206"/>
      <c r="BC17" s="206"/>
      <c r="BD17" s="206"/>
      <c r="BE17" s="206"/>
      <c r="BF17" s="206"/>
      <c r="BG17" s="206"/>
      <c r="BH17" s="206"/>
    </row>
    <row r="18" spans="1:60" s="46" customFormat="1" ht="93" x14ac:dyDescent="0.25">
      <c r="A18" s="132" t="s">
        <v>41</v>
      </c>
      <c r="B18" s="133">
        <f>B19+B23</f>
        <v>1306139744.494</v>
      </c>
      <c r="C18" s="184">
        <f>C19+C23</f>
        <v>790</v>
      </c>
      <c r="D18" s="135">
        <f>D19+D23</f>
        <v>617282134.80949998</v>
      </c>
      <c r="E18" s="137">
        <f t="shared" si="2"/>
        <v>0.47260037634689372</v>
      </c>
      <c r="F18" s="134">
        <f>F19+F23</f>
        <v>51</v>
      </c>
      <c r="G18" s="135">
        <f>G19+G23</f>
        <v>24382360.940000001</v>
      </c>
      <c r="H18" s="134">
        <f>H19+H23</f>
        <v>82</v>
      </c>
      <c r="I18" s="135">
        <f>I19+I23</f>
        <v>148222892.93990001</v>
      </c>
      <c r="J18" s="137">
        <f t="shared" si="3"/>
        <v>0.1134816496969256</v>
      </c>
      <c r="K18" s="134">
        <f>K19+K23</f>
        <v>80</v>
      </c>
      <c r="L18" s="135">
        <f>L19+L23</f>
        <v>145790678.37990001</v>
      </c>
      <c r="M18" s="137">
        <f t="shared" si="0"/>
        <v>0.1116195100826516</v>
      </c>
      <c r="N18" s="139">
        <v>0</v>
      </c>
      <c r="O18" s="135">
        <v>0</v>
      </c>
      <c r="P18" s="141">
        <v>0</v>
      </c>
      <c r="Q18" s="135">
        <v>0</v>
      </c>
      <c r="R18" s="134">
        <v>80</v>
      </c>
      <c r="S18" s="135">
        <v>145790678.37990001</v>
      </c>
      <c r="T18" s="137">
        <f t="shared" si="1"/>
        <v>0.1116195100826516</v>
      </c>
      <c r="U18" s="134">
        <v>0</v>
      </c>
      <c r="V18" s="143">
        <v>0</v>
      </c>
      <c r="W18" s="135">
        <v>0</v>
      </c>
      <c r="X18" s="138">
        <v>0</v>
      </c>
      <c r="Y18" s="144">
        <v>0</v>
      </c>
      <c r="Z18" s="135">
        <v>0</v>
      </c>
      <c r="AA18" s="140">
        <v>0</v>
      </c>
      <c r="AB18" s="134">
        <v>0</v>
      </c>
      <c r="AC18" s="143">
        <v>0</v>
      </c>
      <c r="AD18" s="143">
        <v>0</v>
      </c>
      <c r="AE18" s="135">
        <v>0</v>
      </c>
      <c r="AF18" s="135">
        <v>0</v>
      </c>
      <c r="AG18" s="137">
        <v>0</v>
      </c>
      <c r="AH18" s="134">
        <v>0</v>
      </c>
      <c r="AI18" s="142">
        <v>0</v>
      </c>
      <c r="AJ18" s="135">
        <v>0</v>
      </c>
      <c r="AK18" s="135">
        <v>0</v>
      </c>
      <c r="AL18" s="137">
        <v>0</v>
      </c>
      <c r="AM18" s="134">
        <v>0</v>
      </c>
      <c r="AN18" s="142">
        <v>0</v>
      </c>
      <c r="AO18" s="135">
        <v>0</v>
      </c>
      <c r="AP18" s="135">
        <v>0</v>
      </c>
      <c r="AQ18" s="137">
        <v>0</v>
      </c>
      <c r="AR18" s="207"/>
      <c r="AS18" s="207"/>
      <c r="AT18" s="207"/>
      <c r="AU18" s="207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</row>
    <row r="19" spans="1:60" s="46" customFormat="1" ht="28.5" x14ac:dyDescent="0.25">
      <c r="A19" s="171" t="s">
        <v>42</v>
      </c>
      <c r="B19" s="172">
        <f>B20+B21+B22</f>
        <v>884023302.6639998</v>
      </c>
      <c r="C19" s="185">
        <f>C20+C21+C22</f>
        <v>752</v>
      </c>
      <c r="D19" s="188">
        <f>D20+D21+D22</f>
        <v>501600807.86950004</v>
      </c>
      <c r="E19" s="173">
        <f t="shared" si="2"/>
        <v>0.56740677124452321</v>
      </c>
      <c r="F19" s="130">
        <f>F20+F21+F22</f>
        <v>48</v>
      </c>
      <c r="G19" s="131">
        <f>G20+G21+G22</f>
        <v>21745677.59</v>
      </c>
      <c r="H19" s="130">
        <f>H20+H21+H22</f>
        <v>76</v>
      </c>
      <c r="I19" s="131">
        <f>I20+I21+I22</f>
        <v>105713894.5599</v>
      </c>
      <c r="J19" s="173">
        <f t="shared" si="3"/>
        <v>0.1195827013171844</v>
      </c>
      <c r="K19" s="130">
        <f>K20+K21+K22</f>
        <v>74</v>
      </c>
      <c r="L19" s="131">
        <f>L20+L21+L22</f>
        <v>103281679.9999</v>
      </c>
      <c r="M19" s="173">
        <f t="shared" si="0"/>
        <v>0.11683139990615765</v>
      </c>
      <c r="N19" s="175">
        <v>0</v>
      </c>
      <c r="O19" s="131">
        <v>0</v>
      </c>
      <c r="P19" s="177">
        <v>0</v>
      </c>
      <c r="Q19" s="131">
        <v>0</v>
      </c>
      <c r="R19" s="130">
        <v>74</v>
      </c>
      <c r="S19" s="131">
        <v>103281679.9999</v>
      </c>
      <c r="T19" s="173">
        <f t="shared" si="1"/>
        <v>0.11683139990615765</v>
      </c>
      <c r="U19" s="130">
        <v>0</v>
      </c>
      <c r="V19" s="179">
        <v>0</v>
      </c>
      <c r="W19" s="131">
        <v>0</v>
      </c>
      <c r="X19" s="174">
        <v>0</v>
      </c>
      <c r="Y19" s="180">
        <v>0</v>
      </c>
      <c r="Z19" s="131">
        <v>0</v>
      </c>
      <c r="AA19" s="176">
        <v>0</v>
      </c>
      <c r="AB19" s="130">
        <v>0</v>
      </c>
      <c r="AC19" s="179">
        <v>0</v>
      </c>
      <c r="AD19" s="179">
        <v>0</v>
      </c>
      <c r="AE19" s="131">
        <v>0</v>
      </c>
      <c r="AF19" s="131">
        <v>0</v>
      </c>
      <c r="AG19" s="173">
        <v>0</v>
      </c>
      <c r="AH19" s="130">
        <v>0</v>
      </c>
      <c r="AI19" s="178">
        <v>0</v>
      </c>
      <c r="AJ19" s="131">
        <v>0</v>
      </c>
      <c r="AK19" s="131">
        <v>0</v>
      </c>
      <c r="AL19" s="173">
        <v>0</v>
      </c>
      <c r="AM19" s="130">
        <v>0</v>
      </c>
      <c r="AN19" s="178">
        <v>0</v>
      </c>
      <c r="AO19" s="131">
        <v>0</v>
      </c>
      <c r="AP19" s="131">
        <v>0</v>
      </c>
      <c r="AQ19" s="173">
        <v>0</v>
      </c>
      <c r="AR19" s="207"/>
      <c r="AS19" s="207"/>
      <c r="AT19" s="207"/>
      <c r="AU19" s="207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</row>
    <row r="20" spans="1:60" s="81" customFormat="1" ht="28.5" x14ac:dyDescent="0.25">
      <c r="A20" s="111" t="s">
        <v>45</v>
      </c>
      <c r="B20" s="87">
        <v>51405600</v>
      </c>
      <c r="C20" s="183">
        <v>17</v>
      </c>
      <c r="D20" s="88">
        <v>39769710.719899997</v>
      </c>
      <c r="E20" s="189">
        <f t="shared" si="2"/>
        <v>0.77364549231795754</v>
      </c>
      <c r="F20" s="91">
        <v>0</v>
      </c>
      <c r="G20" s="88">
        <v>0</v>
      </c>
      <c r="H20" s="91">
        <v>1</v>
      </c>
      <c r="I20" s="88">
        <v>2402308.86</v>
      </c>
      <c r="J20" s="189">
        <f t="shared" si="3"/>
        <v>4.6732434987627802E-2</v>
      </c>
      <c r="K20" s="91">
        <v>0</v>
      </c>
      <c r="L20" s="88">
        <v>0</v>
      </c>
      <c r="M20" s="189">
        <f t="shared" si="0"/>
        <v>0</v>
      </c>
      <c r="N20" s="92">
        <v>0</v>
      </c>
      <c r="O20" s="88">
        <v>0</v>
      </c>
      <c r="P20" s="94">
        <v>0</v>
      </c>
      <c r="Q20" s="88">
        <v>0</v>
      </c>
      <c r="R20" s="91">
        <v>0</v>
      </c>
      <c r="S20" s="88">
        <v>0</v>
      </c>
      <c r="T20" s="189">
        <f t="shared" si="1"/>
        <v>0</v>
      </c>
      <c r="U20" s="91">
        <v>0</v>
      </c>
      <c r="V20" s="96">
        <v>0</v>
      </c>
      <c r="W20" s="88">
        <v>0</v>
      </c>
      <c r="X20" s="16">
        <v>0</v>
      </c>
      <c r="Y20" s="97">
        <v>0</v>
      </c>
      <c r="Z20" s="88">
        <v>0</v>
      </c>
      <c r="AA20" s="93">
        <v>0</v>
      </c>
      <c r="AB20" s="91">
        <v>0</v>
      </c>
      <c r="AC20" s="96">
        <v>0</v>
      </c>
      <c r="AD20" s="96">
        <v>0</v>
      </c>
      <c r="AE20" s="88">
        <v>0</v>
      </c>
      <c r="AF20" s="88">
        <v>0</v>
      </c>
      <c r="AG20" s="15">
        <v>0</v>
      </c>
      <c r="AH20" s="91">
        <v>0</v>
      </c>
      <c r="AI20" s="95">
        <v>0</v>
      </c>
      <c r="AJ20" s="88">
        <v>0</v>
      </c>
      <c r="AK20" s="88">
        <v>0</v>
      </c>
      <c r="AL20" s="15">
        <v>0</v>
      </c>
      <c r="AM20" s="91">
        <v>0</v>
      </c>
      <c r="AN20" s="95">
        <v>0</v>
      </c>
      <c r="AO20" s="88">
        <v>0</v>
      </c>
      <c r="AP20" s="88">
        <v>0</v>
      </c>
      <c r="AQ20" s="15">
        <v>0</v>
      </c>
      <c r="AR20" s="205"/>
      <c r="AS20" s="205"/>
      <c r="AT20" s="205"/>
      <c r="AU20" s="205"/>
      <c r="AV20" s="206"/>
      <c r="AW20" s="206"/>
      <c r="AX20" s="206"/>
      <c r="AY20" s="206"/>
      <c r="AZ20" s="206"/>
      <c r="BA20" s="206"/>
      <c r="BB20" s="206"/>
      <c r="BC20" s="206"/>
      <c r="BD20" s="206"/>
      <c r="BE20" s="206"/>
      <c r="BF20" s="206"/>
      <c r="BG20" s="206"/>
      <c r="BH20" s="206"/>
    </row>
    <row r="21" spans="1:60" s="83" customFormat="1" ht="36" x14ac:dyDescent="0.25">
      <c r="A21" s="111" t="s">
        <v>46</v>
      </c>
      <c r="B21" s="87">
        <v>457035537.66399986</v>
      </c>
      <c r="C21" s="183">
        <v>51</v>
      </c>
      <c r="D21" s="88">
        <v>98723454.359999999</v>
      </c>
      <c r="E21" s="189">
        <f t="shared" si="2"/>
        <v>0.21600826680698693</v>
      </c>
      <c r="F21" s="91">
        <v>7</v>
      </c>
      <c r="G21" s="88">
        <v>14660154.17</v>
      </c>
      <c r="H21" s="91">
        <v>0</v>
      </c>
      <c r="I21" s="88">
        <v>0</v>
      </c>
      <c r="J21" s="189">
        <f t="shared" si="3"/>
        <v>0</v>
      </c>
      <c r="K21" s="91">
        <v>0</v>
      </c>
      <c r="L21" s="88">
        <v>0</v>
      </c>
      <c r="M21" s="189">
        <f t="shared" si="0"/>
        <v>0</v>
      </c>
      <c r="N21" s="92">
        <v>0</v>
      </c>
      <c r="O21" s="88">
        <v>0</v>
      </c>
      <c r="P21" s="94">
        <v>0</v>
      </c>
      <c r="Q21" s="88">
        <v>0</v>
      </c>
      <c r="R21" s="91">
        <v>0</v>
      </c>
      <c r="S21" s="88">
        <v>0</v>
      </c>
      <c r="T21" s="189">
        <f t="shared" si="1"/>
        <v>0</v>
      </c>
      <c r="U21" s="91">
        <v>0</v>
      </c>
      <c r="V21" s="96">
        <v>0</v>
      </c>
      <c r="W21" s="88">
        <v>0</v>
      </c>
      <c r="X21" s="16">
        <v>0</v>
      </c>
      <c r="Y21" s="97">
        <v>0</v>
      </c>
      <c r="Z21" s="88">
        <v>0</v>
      </c>
      <c r="AA21" s="93">
        <v>0</v>
      </c>
      <c r="AB21" s="91">
        <v>0</v>
      </c>
      <c r="AC21" s="96">
        <v>0</v>
      </c>
      <c r="AD21" s="96">
        <v>0</v>
      </c>
      <c r="AE21" s="88">
        <v>0</v>
      </c>
      <c r="AF21" s="88">
        <v>0</v>
      </c>
      <c r="AG21" s="15">
        <v>0</v>
      </c>
      <c r="AH21" s="91">
        <v>0</v>
      </c>
      <c r="AI21" s="95">
        <v>0</v>
      </c>
      <c r="AJ21" s="88">
        <v>0</v>
      </c>
      <c r="AK21" s="88">
        <v>0</v>
      </c>
      <c r="AL21" s="15">
        <v>0</v>
      </c>
      <c r="AM21" s="91">
        <v>0</v>
      </c>
      <c r="AN21" s="95">
        <v>0</v>
      </c>
      <c r="AO21" s="88">
        <v>0</v>
      </c>
      <c r="AP21" s="88">
        <v>0</v>
      </c>
      <c r="AQ21" s="15">
        <v>0</v>
      </c>
      <c r="AR21" s="205"/>
      <c r="AS21" s="205"/>
      <c r="AT21" s="205"/>
      <c r="AU21" s="205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</row>
    <row r="22" spans="1:60" s="81" customFormat="1" ht="28.5" x14ac:dyDescent="0.25">
      <c r="A22" s="111" t="s">
        <v>47</v>
      </c>
      <c r="B22" s="87">
        <v>375582165</v>
      </c>
      <c r="C22" s="183">
        <v>684</v>
      </c>
      <c r="D22" s="88">
        <v>363107642.78960001</v>
      </c>
      <c r="E22" s="189">
        <f t="shared" si="2"/>
        <v>0.96678616991730693</v>
      </c>
      <c r="F22" s="91">
        <v>41</v>
      </c>
      <c r="G22" s="88">
        <v>7085523.4199999999</v>
      </c>
      <c r="H22" s="91">
        <v>75</v>
      </c>
      <c r="I22" s="88">
        <v>103311585.6999</v>
      </c>
      <c r="J22" s="189">
        <f t="shared" si="3"/>
        <v>0.27507053137067888</v>
      </c>
      <c r="K22" s="91">
        <v>74</v>
      </c>
      <c r="L22" s="88">
        <v>103281679.9999</v>
      </c>
      <c r="M22" s="189">
        <f t="shared" si="0"/>
        <v>0.27499090645025703</v>
      </c>
      <c r="N22" s="92">
        <v>0</v>
      </c>
      <c r="O22" s="88">
        <v>0</v>
      </c>
      <c r="P22" s="94">
        <v>0</v>
      </c>
      <c r="Q22" s="88">
        <v>0</v>
      </c>
      <c r="R22" s="91">
        <v>74</v>
      </c>
      <c r="S22" s="88">
        <v>103281679.9999</v>
      </c>
      <c r="T22" s="189">
        <f t="shared" si="1"/>
        <v>0.27499090645025703</v>
      </c>
      <c r="U22" s="91">
        <v>0</v>
      </c>
      <c r="V22" s="96">
        <v>0</v>
      </c>
      <c r="W22" s="88">
        <v>0</v>
      </c>
      <c r="X22" s="16">
        <v>0</v>
      </c>
      <c r="Y22" s="97">
        <v>0</v>
      </c>
      <c r="Z22" s="88">
        <v>0</v>
      </c>
      <c r="AA22" s="93">
        <v>0</v>
      </c>
      <c r="AB22" s="91">
        <v>0</v>
      </c>
      <c r="AC22" s="96">
        <v>0</v>
      </c>
      <c r="AD22" s="96">
        <v>0</v>
      </c>
      <c r="AE22" s="88">
        <v>0</v>
      </c>
      <c r="AF22" s="88">
        <v>0</v>
      </c>
      <c r="AG22" s="15">
        <v>0</v>
      </c>
      <c r="AH22" s="91">
        <v>0</v>
      </c>
      <c r="AI22" s="95">
        <v>0</v>
      </c>
      <c r="AJ22" s="88">
        <v>0</v>
      </c>
      <c r="AK22" s="88">
        <v>0</v>
      </c>
      <c r="AL22" s="15">
        <v>0</v>
      </c>
      <c r="AM22" s="91">
        <v>0</v>
      </c>
      <c r="AN22" s="95">
        <v>0</v>
      </c>
      <c r="AO22" s="88">
        <v>0</v>
      </c>
      <c r="AP22" s="88">
        <v>0</v>
      </c>
      <c r="AQ22" s="15">
        <v>0</v>
      </c>
      <c r="AR22" s="205"/>
      <c r="AS22" s="205"/>
      <c r="AT22" s="205"/>
      <c r="AU22" s="205"/>
      <c r="AV22" s="206"/>
      <c r="AW22" s="206"/>
      <c r="AX22" s="206"/>
      <c r="AY22" s="206"/>
      <c r="AZ22" s="206"/>
      <c r="BA22" s="206"/>
      <c r="BB22" s="206"/>
      <c r="BC22" s="206"/>
      <c r="BD22" s="206"/>
      <c r="BE22" s="206"/>
      <c r="BF22" s="206"/>
      <c r="BG22" s="206"/>
      <c r="BH22" s="206"/>
    </row>
    <row r="23" spans="1:60" s="79" customFormat="1" ht="28.5" x14ac:dyDescent="0.25">
      <c r="A23" s="80" t="s">
        <v>26</v>
      </c>
      <c r="B23" s="209">
        <f>SUM(B24:B28)</f>
        <v>422116441.83000004</v>
      </c>
      <c r="C23" s="190">
        <f>C24+C27+C25+C26+C28</f>
        <v>38</v>
      </c>
      <c r="D23" s="191">
        <f>D24+D27+D25+D26+D28</f>
        <v>115681326.94</v>
      </c>
      <c r="E23" s="192">
        <f t="shared" si="2"/>
        <v>0.27405074874242547</v>
      </c>
      <c r="F23" s="193">
        <f>F24+F27+F25+F26+F28</f>
        <v>3</v>
      </c>
      <c r="G23" s="194">
        <f>G24+G27+G25+G26+G28</f>
        <v>2636683.35</v>
      </c>
      <c r="H23" s="193">
        <f>H24+H27+H25+H26+H28</f>
        <v>6</v>
      </c>
      <c r="I23" s="194">
        <f>I24+I27+I25+I26+I28</f>
        <v>42508998.380000003</v>
      </c>
      <c r="J23" s="192">
        <f t="shared" si="3"/>
        <v>0.10070443642448723</v>
      </c>
      <c r="K23" s="193">
        <f>K24+K27+K25+K26+K28</f>
        <v>6</v>
      </c>
      <c r="L23" s="194">
        <f>L24+L27+L25+L26+L28</f>
        <v>42508998.380000003</v>
      </c>
      <c r="M23" s="192">
        <f t="shared" si="0"/>
        <v>0.10070443642448723</v>
      </c>
      <c r="N23" s="196">
        <v>0</v>
      </c>
      <c r="O23" s="194">
        <v>0</v>
      </c>
      <c r="P23" s="198">
        <v>0</v>
      </c>
      <c r="Q23" s="194">
        <v>0</v>
      </c>
      <c r="R23" s="193">
        <v>6</v>
      </c>
      <c r="S23" s="194">
        <v>42508998.380000003</v>
      </c>
      <c r="T23" s="192">
        <f t="shared" si="1"/>
        <v>0.10070443642448723</v>
      </c>
      <c r="U23" s="193">
        <v>0</v>
      </c>
      <c r="V23" s="200">
        <v>0</v>
      </c>
      <c r="W23" s="194">
        <v>0</v>
      </c>
      <c r="X23" s="195">
        <v>0</v>
      </c>
      <c r="Y23" s="201">
        <v>0</v>
      </c>
      <c r="Z23" s="194">
        <v>0</v>
      </c>
      <c r="AA23" s="197">
        <v>0</v>
      </c>
      <c r="AB23" s="193">
        <v>0</v>
      </c>
      <c r="AC23" s="200">
        <v>0</v>
      </c>
      <c r="AD23" s="200">
        <v>0</v>
      </c>
      <c r="AE23" s="194">
        <v>0</v>
      </c>
      <c r="AF23" s="194">
        <v>0</v>
      </c>
      <c r="AG23" s="192">
        <v>0</v>
      </c>
      <c r="AH23" s="193">
        <v>0</v>
      </c>
      <c r="AI23" s="199">
        <v>0</v>
      </c>
      <c r="AJ23" s="194">
        <v>0</v>
      </c>
      <c r="AK23" s="194">
        <v>0</v>
      </c>
      <c r="AL23" s="192">
        <v>0</v>
      </c>
      <c r="AM23" s="193">
        <v>0</v>
      </c>
      <c r="AN23" s="199">
        <v>0</v>
      </c>
      <c r="AO23" s="194">
        <v>0</v>
      </c>
      <c r="AP23" s="194">
        <v>0</v>
      </c>
      <c r="AQ23" s="192">
        <v>0</v>
      </c>
      <c r="AR23" s="205"/>
      <c r="AS23" s="205"/>
      <c r="AT23" s="205"/>
      <c r="AU23" s="205"/>
      <c r="AV23" s="206"/>
      <c r="AW23" s="206"/>
      <c r="AX23" s="206"/>
      <c r="AY23" s="206"/>
      <c r="AZ23" s="206"/>
      <c r="BA23" s="206"/>
      <c r="BB23" s="206"/>
      <c r="BC23" s="206"/>
      <c r="BD23" s="206"/>
      <c r="BE23" s="206"/>
      <c r="BF23" s="206"/>
      <c r="BG23" s="206"/>
      <c r="BH23" s="206"/>
    </row>
    <row r="24" spans="1:60" s="81" customFormat="1" ht="28.5" x14ac:dyDescent="0.25">
      <c r="A24" s="111" t="s">
        <v>48</v>
      </c>
      <c r="B24" s="87">
        <v>109664294.72600001</v>
      </c>
      <c r="C24" s="183">
        <v>15</v>
      </c>
      <c r="D24" s="88">
        <v>26041439.309999999</v>
      </c>
      <c r="E24" s="189">
        <f t="shared" si="2"/>
        <v>0.23746506896401809</v>
      </c>
      <c r="F24" s="91">
        <v>1</v>
      </c>
      <c r="G24" s="88">
        <v>145960.18</v>
      </c>
      <c r="H24" s="91">
        <v>0</v>
      </c>
      <c r="I24" s="88">
        <v>0</v>
      </c>
      <c r="J24" s="189">
        <f t="shared" si="3"/>
        <v>0</v>
      </c>
      <c r="K24" s="91">
        <v>0</v>
      </c>
      <c r="L24" s="88">
        <v>0</v>
      </c>
      <c r="M24" s="189">
        <f t="shared" si="0"/>
        <v>0</v>
      </c>
      <c r="N24" s="92">
        <v>0</v>
      </c>
      <c r="O24" s="88">
        <v>0</v>
      </c>
      <c r="P24" s="94">
        <v>0</v>
      </c>
      <c r="Q24" s="88">
        <v>0</v>
      </c>
      <c r="R24" s="91">
        <v>0</v>
      </c>
      <c r="S24" s="88">
        <v>0</v>
      </c>
      <c r="T24" s="189">
        <f t="shared" si="1"/>
        <v>0</v>
      </c>
      <c r="U24" s="91">
        <v>0</v>
      </c>
      <c r="V24" s="96">
        <v>0</v>
      </c>
      <c r="W24" s="88">
        <v>0</v>
      </c>
      <c r="X24" s="16">
        <v>0</v>
      </c>
      <c r="Y24" s="97">
        <v>0</v>
      </c>
      <c r="Z24" s="88">
        <v>0</v>
      </c>
      <c r="AA24" s="93">
        <v>0</v>
      </c>
      <c r="AB24" s="91">
        <v>0</v>
      </c>
      <c r="AC24" s="96">
        <v>0</v>
      </c>
      <c r="AD24" s="96">
        <v>0</v>
      </c>
      <c r="AE24" s="88">
        <v>0</v>
      </c>
      <c r="AF24" s="88">
        <v>0</v>
      </c>
      <c r="AG24" s="15">
        <v>0</v>
      </c>
      <c r="AH24" s="91">
        <v>0</v>
      </c>
      <c r="AI24" s="95">
        <v>0</v>
      </c>
      <c r="AJ24" s="88">
        <v>0</v>
      </c>
      <c r="AK24" s="88">
        <v>0</v>
      </c>
      <c r="AL24" s="15">
        <v>0</v>
      </c>
      <c r="AM24" s="91">
        <v>0</v>
      </c>
      <c r="AN24" s="95">
        <v>0</v>
      </c>
      <c r="AO24" s="88">
        <v>0</v>
      </c>
      <c r="AP24" s="88">
        <v>0</v>
      </c>
      <c r="AQ24" s="15">
        <v>0</v>
      </c>
      <c r="AR24" s="205"/>
      <c r="AS24" s="205"/>
      <c r="AT24" s="205"/>
      <c r="AU24" s="205"/>
      <c r="AV24" s="206"/>
      <c r="AW24" s="206"/>
      <c r="AX24" s="206"/>
      <c r="AY24" s="206"/>
      <c r="AZ24" s="206"/>
      <c r="BA24" s="206"/>
      <c r="BB24" s="206"/>
      <c r="BC24" s="206"/>
      <c r="BD24" s="206"/>
      <c r="BE24" s="206"/>
      <c r="BF24" s="206"/>
      <c r="BG24" s="206"/>
      <c r="BH24" s="206"/>
    </row>
    <row r="25" spans="1:60" s="81" customFormat="1" ht="28.5" x14ac:dyDescent="0.25">
      <c r="A25" s="111" t="s">
        <v>49</v>
      </c>
      <c r="B25" s="87">
        <v>58636997.104000002</v>
      </c>
      <c r="C25" s="183">
        <v>0</v>
      </c>
      <c r="D25" s="88">
        <v>0</v>
      </c>
      <c r="E25" s="189">
        <f t="shared" si="2"/>
        <v>0</v>
      </c>
      <c r="F25" s="91">
        <v>0</v>
      </c>
      <c r="G25" s="88">
        <v>0</v>
      </c>
      <c r="H25" s="91">
        <v>0</v>
      </c>
      <c r="I25" s="88">
        <v>0</v>
      </c>
      <c r="J25" s="189">
        <f t="shared" si="3"/>
        <v>0</v>
      </c>
      <c r="K25" s="91">
        <v>0</v>
      </c>
      <c r="L25" s="88">
        <v>0</v>
      </c>
      <c r="M25" s="189">
        <f t="shared" si="0"/>
        <v>0</v>
      </c>
      <c r="N25" s="92">
        <v>0</v>
      </c>
      <c r="O25" s="88">
        <v>0</v>
      </c>
      <c r="P25" s="94">
        <v>0</v>
      </c>
      <c r="Q25" s="88">
        <v>0</v>
      </c>
      <c r="R25" s="91">
        <v>0</v>
      </c>
      <c r="S25" s="88">
        <v>0</v>
      </c>
      <c r="T25" s="189">
        <f t="shared" si="1"/>
        <v>0</v>
      </c>
      <c r="U25" s="91">
        <v>0</v>
      </c>
      <c r="V25" s="96">
        <v>0</v>
      </c>
      <c r="W25" s="88">
        <v>0</v>
      </c>
      <c r="X25" s="16">
        <v>0</v>
      </c>
      <c r="Y25" s="97">
        <v>0</v>
      </c>
      <c r="Z25" s="88">
        <v>0</v>
      </c>
      <c r="AA25" s="93">
        <v>0</v>
      </c>
      <c r="AB25" s="91">
        <v>0</v>
      </c>
      <c r="AC25" s="96">
        <v>0</v>
      </c>
      <c r="AD25" s="96">
        <v>0</v>
      </c>
      <c r="AE25" s="88">
        <v>0</v>
      </c>
      <c r="AF25" s="88">
        <v>0</v>
      </c>
      <c r="AG25" s="15">
        <v>0</v>
      </c>
      <c r="AH25" s="91">
        <v>0</v>
      </c>
      <c r="AI25" s="95">
        <v>0</v>
      </c>
      <c r="AJ25" s="88">
        <v>0</v>
      </c>
      <c r="AK25" s="88">
        <v>0</v>
      </c>
      <c r="AL25" s="15">
        <v>0</v>
      </c>
      <c r="AM25" s="91">
        <v>0</v>
      </c>
      <c r="AN25" s="95">
        <v>0</v>
      </c>
      <c r="AO25" s="88">
        <v>0</v>
      </c>
      <c r="AP25" s="88">
        <v>0</v>
      </c>
      <c r="AQ25" s="15">
        <v>0</v>
      </c>
      <c r="AR25" s="205"/>
      <c r="AS25" s="205"/>
      <c r="AT25" s="205"/>
      <c r="AU25" s="205"/>
      <c r="AV25" s="206"/>
      <c r="AW25" s="206"/>
      <c r="AX25" s="206"/>
      <c r="AY25" s="206"/>
      <c r="AZ25" s="206"/>
      <c r="BA25" s="206"/>
      <c r="BB25" s="206"/>
      <c r="BC25" s="206"/>
      <c r="BD25" s="206"/>
      <c r="BE25" s="206"/>
      <c r="BF25" s="206"/>
      <c r="BG25" s="206"/>
      <c r="BH25" s="206"/>
    </row>
    <row r="26" spans="1:60" s="81" customFormat="1" ht="36" x14ac:dyDescent="0.25">
      <c r="A26" s="111" t="s">
        <v>50</v>
      </c>
      <c r="B26" s="87">
        <v>65327950</v>
      </c>
      <c r="C26" s="183">
        <v>0</v>
      </c>
      <c r="D26" s="88">
        <v>0</v>
      </c>
      <c r="E26" s="189">
        <f t="shared" si="2"/>
        <v>0</v>
      </c>
      <c r="F26" s="91">
        <v>0</v>
      </c>
      <c r="G26" s="88">
        <v>0</v>
      </c>
      <c r="H26" s="91">
        <v>0</v>
      </c>
      <c r="I26" s="88">
        <v>0</v>
      </c>
      <c r="J26" s="189">
        <f t="shared" si="3"/>
        <v>0</v>
      </c>
      <c r="K26" s="91">
        <v>0</v>
      </c>
      <c r="L26" s="88">
        <v>0</v>
      </c>
      <c r="M26" s="189">
        <f t="shared" si="0"/>
        <v>0</v>
      </c>
      <c r="N26" s="92">
        <v>0</v>
      </c>
      <c r="O26" s="88">
        <v>0</v>
      </c>
      <c r="P26" s="94">
        <v>0</v>
      </c>
      <c r="Q26" s="88">
        <v>0</v>
      </c>
      <c r="R26" s="91">
        <v>0</v>
      </c>
      <c r="S26" s="88">
        <v>0</v>
      </c>
      <c r="T26" s="189">
        <f t="shared" si="1"/>
        <v>0</v>
      </c>
      <c r="U26" s="91">
        <v>0</v>
      </c>
      <c r="V26" s="96">
        <v>0</v>
      </c>
      <c r="W26" s="88">
        <v>0</v>
      </c>
      <c r="X26" s="16">
        <v>0</v>
      </c>
      <c r="Y26" s="97">
        <v>0</v>
      </c>
      <c r="Z26" s="88">
        <v>0</v>
      </c>
      <c r="AA26" s="93">
        <v>0</v>
      </c>
      <c r="AB26" s="91">
        <v>0</v>
      </c>
      <c r="AC26" s="96">
        <v>0</v>
      </c>
      <c r="AD26" s="96">
        <v>0</v>
      </c>
      <c r="AE26" s="88">
        <v>0</v>
      </c>
      <c r="AF26" s="88">
        <v>0</v>
      </c>
      <c r="AG26" s="15">
        <v>0</v>
      </c>
      <c r="AH26" s="91">
        <v>0</v>
      </c>
      <c r="AI26" s="95">
        <v>0</v>
      </c>
      <c r="AJ26" s="88">
        <v>0</v>
      </c>
      <c r="AK26" s="88">
        <v>0</v>
      </c>
      <c r="AL26" s="15">
        <v>0</v>
      </c>
      <c r="AM26" s="91">
        <v>0</v>
      </c>
      <c r="AN26" s="95">
        <v>0</v>
      </c>
      <c r="AO26" s="88">
        <v>0</v>
      </c>
      <c r="AP26" s="88">
        <v>0</v>
      </c>
      <c r="AQ26" s="15">
        <v>0</v>
      </c>
      <c r="AR26" s="205"/>
      <c r="AS26" s="205"/>
      <c r="AT26" s="205"/>
      <c r="AU26" s="205"/>
      <c r="AV26" s="206"/>
      <c r="AW26" s="206"/>
      <c r="AX26" s="206"/>
      <c r="AY26" s="206"/>
      <c r="AZ26" s="206"/>
      <c r="BA26" s="206"/>
      <c r="BB26" s="206"/>
      <c r="BC26" s="206"/>
      <c r="BD26" s="206"/>
      <c r="BE26" s="206"/>
      <c r="BF26" s="206"/>
      <c r="BG26" s="206"/>
      <c r="BH26" s="206"/>
    </row>
    <row r="27" spans="1:60" s="81" customFormat="1" ht="28.5" x14ac:dyDescent="0.25">
      <c r="A27" s="111" t="s">
        <v>51</v>
      </c>
      <c r="B27" s="87">
        <v>188487200</v>
      </c>
      <c r="C27" s="183">
        <v>23</v>
      </c>
      <c r="D27" s="88">
        <v>89639887.629999995</v>
      </c>
      <c r="E27" s="189">
        <f t="shared" si="2"/>
        <v>0.47557546416945023</v>
      </c>
      <c r="F27" s="91">
        <v>2</v>
      </c>
      <c r="G27" s="88">
        <v>2490723.17</v>
      </c>
      <c r="H27" s="91">
        <v>6</v>
      </c>
      <c r="I27" s="88">
        <v>42508998.380000003</v>
      </c>
      <c r="J27" s="189">
        <f t="shared" si="3"/>
        <v>0.22552724206206046</v>
      </c>
      <c r="K27" s="91">
        <v>6</v>
      </c>
      <c r="L27" s="88">
        <v>42508998.380000003</v>
      </c>
      <c r="M27" s="189">
        <f t="shared" si="0"/>
        <v>0.22552724206206046</v>
      </c>
      <c r="N27" s="92">
        <v>0</v>
      </c>
      <c r="O27" s="88">
        <v>0</v>
      </c>
      <c r="P27" s="94">
        <v>0</v>
      </c>
      <c r="Q27" s="88">
        <v>0</v>
      </c>
      <c r="R27" s="91">
        <v>6</v>
      </c>
      <c r="S27" s="88">
        <v>42508998.380000003</v>
      </c>
      <c r="T27" s="189">
        <f t="shared" si="1"/>
        <v>0.22552724206206046</v>
      </c>
      <c r="U27" s="91">
        <v>0</v>
      </c>
      <c r="V27" s="96">
        <v>0</v>
      </c>
      <c r="W27" s="88">
        <v>0</v>
      </c>
      <c r="X27" s="16">
        <v>0</v>
      </c>
      <c r="Y27" s="97">
        <v>0</v>
      </c>
      <c r="Z27" s="88">
        <v>0</v>
      </c>
      <c r="AA27" s="93">
        <v>0</v>
      </c>
      <c r="AB27" s="91">
        <v>0</v>
      </c>
      <c r="AC27" s="96">
        <v>0</v>
      </c>
      <c r="AD27" s="96">
        <v>0</v>
      </c>
      <c r="AE27" s="88">
        <v>0</v>
      </c>
      <c r="AF27" s="88">
        <v>0</v>
      </c>
      <c r="AG27" s="15">
        <v>0</v>
      </c>
      <c r="AH27" s="91">
        <v>0</v>
      </c>
      <c r="AI27" s="95">
        <v>0</v>
      </c>
      <c r="AJ27" s="88">
        <v>0</v>
      </c>
      <c r="AK27" s="88">
        <v>0</v>
      </c>
      <c r="AL27" s="15">
        <v>0</v>
      </c>
      <c r="AM27" s="91">
        <v>0</v>
      </c>
      <c r="AN27" s="95">
        <v>0</v>
      </c>
      <c r="AO27" s="88">
        <v>0</v>
      </c>
      <c r="AP27" s="88">
        <v>0</v>
      </c>
      <c r="AQ27" s="15">
        <v>0</v>
      </c>
      <c r="AR27" s="205"/>
      <c r="AS27" s="205"/>
      <c r="AT27" s="205"/>
      <c r="AU27" s="205"/>
      <c r="AV27" s="206"/>
      <c r="AW27" s="206"/>
      <c r="AX27" s="206"/>
      <c r="AY27" s="206"/>
      <c r="AZ27" s="206"/>
      <c r="BA27" s="206"/>
      <c r="BB27" s="206"/>
      <c r="BC27" s="206"/>
      <c r="BD27" s="206"/>
      <c r="BE27" s="206"/>
      <c r="BF27" s="206"/>
      <c r="BG27" s="206"/>
      <c r="BH27" s="206"/>
    </row>
    <row r="28" spans="1:60" s="81" customFormat="1" ht="28.5" x14ac:dyDescent="0.25">
      <c r="A28" s="111" t="s">
        <v>52</v>
      </c>
      <c r="B28" s="87">
        <v>0</v>
      </c>
      <c r="C28" s="183">
        <v>0</v>
      </c>
      <c r="D28" s="88">
        <v>0</v>
      </c>
      <c r="E28" s="189">
        <v>0</v>
      </c>
      <c r="F28" s="91">
        <v>0</v>
      </c>
      <c r="G28" s="88">
        <v>0</v>
      </c>
      <c r="H28" s="91">
        <v>0</v>
      </c>
      <c r="I28" s="88">
        <v>0</v>
      </c>
      <c r="J28" s="189">
        <v>0</v>
      </c>
      <c r="K28" s="91">
        <v>0</v>
      </c>
      <c r="L28" s="88">
        <v>0</v>
      </c>
      <c r="M28" s="189">
        <v>0</v>
      </c>
      <c r="N28" s="92">
        <v>0</v>
      </c>
      <c r="O28" s="88">
        <v>0</v>
      </c>
      <c r="P28" s="94">
        <v>0</v>
      </c>
      <c r="Q28" s="88">
        <v>0</v>
      </c>
      <c r="R28" s="91">
        <v>0</v>
      </c>
      <c r="S28" s="88">
        <v>0</v>
      </c>
      <c r="T28" s="189">
        <v>0</v>
      </c>
      <c r="U28" s="91">
        <v>0</v>
      </c>
      <c r="V28" s="96">
        <v>0</v>
      </c>
      <c r="W28" s="88">
        <v>0</v>
      </c>
      <c r="X28" s="16">
        <v>0</v>
      </c>
      <c r="Y28" s="97">
        <v>0</v>
      </c>
      <c r="Z28" s="88">
        <v>0</v>
      </c>
      <c r="AA28" s="93">
        <v>0</v>
      </c>
      <c r="AB28" s="91">
        <v>0</v>
      </c>
      <c r="AC28" s="96">
        <v>0</v>
      </c>
      <c r="AD28" s="96">
        <v>0</v>
      </c>
      <c r="AE28" s="88">
        <v>0</v>
      </c>
      <c r="AF28" s="88">
        <v>0</v>
      </c>
      <c r="AG28" s="15">
        <v>0</v>
      </c>
      <c r="AH28" s="91">
        <v>0</v>
      </c>
      <c r="AI28" s="95">
        <v>0</v>
      </c>
      <c r="AJ28" s="88">
        <v>0</v>
      </c>
      <c r="AK28" s="88">
        <v>0</v>
      </c>
      <c r="AL28" s="15">
        <v>0</v>
      </c>
      <c r="AM28" s="91">
        <v>0</v>
      </c>
      <c r="AN28" s="95">
        <v>0</v>
      </c>
      <c r="AO28" s="88">
        <v>0</v>
      </c>
      <c r="AP28" s="88">
        <v>0</v>
      </c>
      <c r="AQ28" s="15">
        <v>0</v>
      </c>
      <c r="AR28" s="205"/>
      <c r="AS28" s="205"/>
      <c r="AT28" s="205"/>
      <c r="AU28" s="205"/>
      <c r="AV28" s="206"/>
      <c r="AW28" s="206"/>
      <c r="AX28" s="206"/>
      <c r="AY28" s="206"/>
      <c r="AZ28" s="206"/>
      <c r="BA28" s="206"/>
      <c r="BB28" s="206"/>
      <c r="BC28" s="206"/>
      <c r="BD28" s="206"/>
      <c r="BE28" s="206"/>
      <c r="BF28" s="206"/>
      <c r="BG28" s="206"/>
      <c r="BH28" s="206"/>
    </row>
    <row r="29" spans="1:60" s="46" customFormat="1" ht="69.75" x14ac:dyDescent="0.25">
      <c r="A29" s="156" t="s">
        <v>54</v>
      </c>
      <c r="B29" s="146">
        <f>B30+B31+B32</f>
        <v>287014600</v>
      </c>
      <c r="C29" s="182">
        <f>C30+C31+C32</f>
        <v>24</v>
      </c>
      <c r="D29" s="148">
        <f>D30+D31+D32</f>
        <v>599600.00089999998</v>
      </c>
      <c r="E29" s="136">
        <f t="shared" si="2"/>
        <v>2.0890923350240717E-3</v>
      </c>
      <c r="F29" s="147">
        <f>F30+F31+F32</f>
        <v>3</v>
      </c>
      <c r="G29" s="148">
        <f>G30+G31+G32</f>
        <v>75000</v>
      </c>
      <c r="H29" s="147">
        <f>H30+H31+H32</f>
        <v>15</v>
      </c>
      <c r="I29" s="148">
        <f>I30+I31+I32</f>
        <v>374600.00060000003</v>
      </c>
      <c r="J29" s="136">
        <f t="shared" si="3"/>
        <v>1.3051600880233968E-3</v>
      </c>
      <c r="K29" s="147">
        <f>K30+K31+K32</f>
        <v>15</v>
      </c>
      <c r="L29" s="148">
        <f>L30+L31+L32</f>
        <v>374600.00060000003</v>
      </c>
      <c r="M29" s="136">
        <f t="shared" ref="M29:M37" si="4">L29/B29</f>
        <v>1.3051600880233968E-3</v>
      </c>
      <c r="N29" s="150">
        <v>0</v>
      </c>
      <c r="O29" s="148">
        <v>0</v>
      </c>
      <c r="P29" s="152">
        <v>0</v>
      </c>
      <c r="Q29" s="148">
        <v>0</v>
      </c>
      <c r="R29" s="147">
        <v>15</v>
      </c>
      <c r="S29" s="148">
        <v>374600.00060000003</v>
      </c>
      <c r="T29" s="136">
        <f t="shared" ref="T29:T37" si="5">S29/B29</f>
        <v>1.3051600880233968E-3</v>
      </c>
      <c r="U29" s="147">
        <v>0</v>
      </c>
      <c r="V29" s="154">
        <v>0</v>
      </c>
      <c r="W29" s="148">
        <v>0</v>
      </c>
      <c r="X29" s="149">
        <v>0</v>
      </c>
      <c r="Y29" s="155">
        <v>0</v>
      </c>
      <c r="Z29" s="148">
        <v>0</v>
      </c>
      <c r="AA29" s="151">
        <v>0</v>
      </c>
      <c r="AB29" s="147">
        <v>0</v>
      </c>
      <c r="AC29" s="154">
        <v>0</v>
      </c>
      <c r="AD29" s="154">
        <v>0</v>
      </c>
      <c r="AE29" s="148">
        <v>0</v>
      </c>
      <c r="AF29" s="148">
        <v>0</v>
      </c>
      <c r="AG29" s="136">
        <v>0</v>
      </c>
      <c r="AH29" s="147">
        <v>0</v>
      </c>
      <c r="AI29" s="153">
        <v>0</v>
      </c>
      <c r="AJ29" s="148">
        <v>0</v>
      </c>
      <c r="AK29" s="148">
        <v>0</v>
      </c>
      <c r="AL29" s="136">
        <v>0</v>
      </c>
      <c r="AM29" s="147">
        <v>0</v>
      </c>
      <c r="AN29" s="153">
        <v>0</v>
      </c>
      <c r="AO29" s="148">
        <v>0</v>
      </c>
      <c r="AP29" s="148">
        <v>0</v>
      </c>
      <c r="AQ29" s="136">
        <v>0</v>
      </c>
      <c r="AR29" s="207"/>
      <c r="AS29" s="207"/>
      <c r="AT29" s="207"/>
      <c r="AU29" s="207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</row>
    <row r="30" spans="1:60" s="81" customFormat="1" ht="28.5" x14ac:dyDescent="0.25">
      <c r="A30" s="111" t="s">
        <v>53</v>
      </c>
      <c r="B30" s="87">
        <v>243534030</v>
      </c>
      <c r="C30" s="183">
        <v>0</v>
      </c>
      <c r="D30" s="88">
        <v>0</v>
      </c>
      <c r="E30" s="189">
        <f t="shared" si="2"/>
        <v>0</v>
      </c>
      <c r="F30" s="89">
        <v>0</v>
      </c>
      <c r="G30" s="90">
        <v>0</v>
      </c>
      <c r="H30" s="89">
        <v>0</v>
      </c>
      <c r="I30" s="90">
        <v>0</v>
      </c>
      <c r="J30" s="189">
        <f t="shared" si="3"/>
        <v>0</v>
      </c>
      <c r="K30" s="89">
        <v>0</v>
      </c>
      <c r="L30" s="90">
        <v>0</v>
      </c>
      <c r="M30" s="189">
        <f t="shared" si="4"/>
        <v>0</v>
      </c>
      <c r="N30" s="112">
        <v>0</v>
      </c>
      <c r="O30" s="90">
        <v>0</v>
      </c>
      <c r="P30" s="114">
        <v>0</v>
      </c>
      <c r="Q30" s="90">
        <v>0</v>
      </c>
      <c r="R30" s="91">
        <v>0</v>
      </c>
      <c r="S30" s="88">
        <v>0</v>
      </c>
      <c r="T30" s="189">
        <f t="shared" si="5"/>
        <v>0</v>
      </c>
      <c r="U30" s="115">
        <v>0</v>
      </c>
      <c r="V30" s="116">
        <v>0</v>
      </c>
      <c r="W30" s="90">
        <v>0</v>
      </c>
      <c r="X30" s="72">
        <v>0</v>
      </c>
      <c r="Y30" s="112">
        <v>0</v>
      </c>
      <c r="Z30" s="90">
        <v>0</v>
      </c>
      <c r="AA30" s="113">
        <v>0</v>
      </c>
      <c r="AB30" s="115">
        <v>0</v>
      </c>
      <c r="AC30" s="116">
        <v>0</v>
      </c>
      <c r="AD30" s="116">
        <v>0</v>
      </c>
      <c r="AE30" s="90">
        <v>0</v>
      </c>
      <c r="AF30" s="90">
        <v>0</v>
      </c>
      <c r="AG30" s="77">
        <v>0</v>
      </c>
      <c r="AH30" s="91">
        <v>0</v>
      </c>
      <c r="AI30" s="95">
        <v>0</v>
      </c>
      <c r="AJ30" s="88">
        <v>0</v>
      </c>
      <c r="AK30" s="88">
        <v>0</v>
      </c>
      <c r="AL30" s="15">
        <v>0</v>
      </c>
      <c r="AM30" s="91">
        <v>0</v>
      </c>
      <c r="AN30" s="95">
        <v>0</v>
      </c>
      <c r="AO30" s="88">
        <v>0</v>
      </c>
      <c r="AP30" s="88">
        <v>0</v>
      </c>
      <c r="AQ30" s="15">
        <v>0</v>
      </c>
      <c r="AR30" s="205"/>
      <c r="AS30" s="205"/>
      <c r="AT30" s="205"/>
      <c r="AU30" s="205"/>
      <c r="AV30" s="206"/>
      <c r="AW30" s="206"/>
      <c r="AX30" s="206"/>
      <c r="AY30" s="206"/>
      <c r="AZ30" s="206"/>
      <c r="BA30" s="206"/>
      <c r="BB30" s="206"/>
      <c r="BC30" s="206"/>
      <c r="BD30" s="206"/>
      <c r="BE30" s="206"/>
      <c r="BF30" s="206"/>
      <c r="BG30" s="206"/>
      <c r="BH30" s="206"/>
    </row>
    <row r="31" spans="1:60" s="81" customFormat="1" ht="28.5" x14ac:dyDescent="0.25">
      <c r="A31" s="111" t="s">
        <v>55</v>
      </c>
      <c r="B31" s="98">
        <v>556894.00000000012</v>
      </c>
      <c r="C31" s="183">
        <v>24</v>
      </c>
      <c r="D31" s="99">
        <v>599600.00089999998</v>
      </c>
      <c r="E31" s="189">
        <f t="shared" si="2"/>
        <v>1.0766860495893291</v>
      </c>
      <c r="F31" s="89">
        <v>3</v>
      </c>
      <c r="G31" s="90">
        <v>75000</v>
      </c>
      <c r="H31" s="89">
        <v>15</v>
      </c>
      <c r="I31" s="90">
        <v>374600.00060000003</v>
      </c>
      <c r="J31" s="189">
        <f t="shared" si="3"/>
        <v>0.67265942998128903</v>
      </c>
      <c r="K31" s="89">
        <v>15</v>
      </c>
      <c r="L31" s="90">
        <v>374600.00060000003</v>
      </c>
      <c r="M31" s="189">
        <f t="shared" si="4"/>
        <v>0.67265942998128903</v>
      </c>
      <c r="N31" s="112">
        <v>0</v>
      </c>
      <c r="O31" s="90">
        <v>0</v>
      </c>
      <c r="P31" s="114">
        <v>0</v>
      </c>
      <c r="Q31" s="90">
        <v>0</v>
      </c>
      <c r="R31" s="89">
        <v>15</v>
      </c>
      <c r="S31" s="90">
        <v>374600.00060000003</v>
      </c>
      <c r="T31" s="189">
        <f t="shared" si="5"/>
        <v>0.67265942998128903</v>
      </c>
      <c r="U31" s="89">
        <v>0</v>
      </c>
      <c r="V31" s="116">
        <v>0</v>
      </c>
      <c r="W31" s="90">
        <v>0</v>
      </c>
      <c r="X31" s="72">
        <v>0</v>
      </c>
      <c r="Y31" s="112">
        <v>0</v>
      </c>
      <c r="Z31" s="90">
        <v>0</v>
      </c>
      <c r="AA31" s="113">
        <v>0</v>
      </c>
      <c r="AB31" s="89">
        <v>0</v>
      </c>
      <c r="AC31" s="117">
        <v>0</v>
      </c>
      <c r="AD31" s="117">
        <v>0</v>
      </c>
      <c r="AE31" s="90">
        <v>0</v>
      </c>
      <c r="AF31" s="90">
        <v>0</v>
      </c>
      <c r="AG31" s="77">
        <v>0</v>
      </c>
      <c r="AH31" s="91">
        <v>0</v>
      </c>
      <c r="AI31" s="95">
        <v>0</v>
      </c>
      <c r="AJ31" s="88">
        <v>0</v>
      </c>
      <c r="AK31" s="88">
        <v>0</v>
      </c>
      <c r="AL31" s="15">
        <v>0</v>
      </c>
      <c r="AM31" s="91">
        <v>0</v>
      </c>
      <c r="AN31" s="95">
        <v>0</v>
      </c>
      <c r="AO31" s="88">
        <v>0</v>
      </c>
      <c r="AP31" s="88">
        <v>0</v>
      </c>
      <c r="AQ31" s="15">
        <v>0</v>
      </c>
      <c r="AR31" s="205"/>
      <c r="AS31" s="205"/>
      <c r="AT31" s="205"/>
      <c r="AU31" s="205"/>
      <c r="AV31" s="206"/>
      <c r="AW31" s="206"/>
      <c r="AX31" s="206"/>
      <c r="AY31" s="206"/>
      <c r="AZ31" s="206"/>
      <c r="BA31" s="206"/>
      <c r="BB31" s="206"/>
      <c r="BC31" s="206"/>
      <c r="BD31" s="206"/>
      <c r="BE31" s="206"/>
      <c r="BF31" s="206"/>
      <c r="BG31" s="206"/>
      <c r="BH31" s="206"/>
    </row>
    <row r="32" spans="1:60" s="81" customFormat="1" ht="28.5" x14ac:dyDescent="0.25">
      <c r="A32" s="111" t="s">
        <v>56</v>
      </c>
      <c r="B32" s="87">
        <v>42923676</v>
      </c>
      <c r="C32" s="183">
        <v>0</v>
      </c>
      <c r="D32" s="88">
        <v>0</v>
      </c>
      <c r="E32" s="189">
        <f t="shared" si="2"/>
        <v>0</v>
      </c>
      <c r="F32" s="89">
        <v>0</v>
      </c>
      <c r="G32" s="90">
        <v>0</v>
      </c>
      <c r="H32" s="89">
        <v>0</v>
      </c>
      <c r="I32" s="90">
        <v>0</v>
      </c>
      <c r="J32" s="189">
        <f t="shared" si="3"/>
        <v>0</v>
      </c>
      <c r="K32" s="89">
        <v>0</v>
      </c>
      <c r="L32" s="90">
        <v>0</v>
      </c>
      <c r="M32" s="189">
        <f t="shared" si="4"/>
        <v>0</v>
      </c>
      <c r="N32" s="112">
        <v>0</v>
      </c>
      <c r="O32" s="90">
        <v>0</v>
      </c>
      <c r="P32" s="114">
        <v>0</v>
      </c>
      <c r="Q32" s="90">
        <v>0</v>
      </c>
      <c r="R32" s="89">
        <v>0</v>
      </c>
      <c r="S32" s="90">
        <v>0</v>
      </c>
      <c r="T32" s="189">
        <f t="shared" si="5"/>
        <v>0</v>
      </c>
      <c r="U32" s="89">
        <v>0</v>
      </c>
      <c r="V32" s="116">
        <v>0</v>
      </c>
      <c r="W32" s="90">
        <v>0</v>
      </c>
      <c r="X32" s="72">
        <v>0</v>
      </c>
      <c r="Y32" s="112">
        <v>0</v>
      </c>
      <c r="Z32" s="90">
        <v>0</v>
      </c>
      <c r="AA32" s="113">
        <v>0</v>
      </c>
      <c r="AB32" s="89">
        <v>0</v>
      </c>
      <c r="AC32" s="117">
        <v>0</v>
      </c>
      <c r="AD32" s="117">
        <v>0</v>
      </c>
      <c r="AE32" s="90">
        <v>0</v>
      </c>
      <c r="AF32" s="90">
        <v>0</v>
      </c>
      <c r="AG32" s="77">
        <v>0</v>
      </c>
      <c r="AH32" s="91">
        <v>0</v>
      </c>
      <c r="AI32" s="95">
        <v>0</v>
      </c>
      <c r="AJ32" s="88">
        <v>0</v>
      </c>
      <c r="AK32" s="88">
        <v>0</v>
      </c>
      <c r="AL32" s="15">
        <v>0</v>
      </c>
      <c r="AM32" s="91">
        <v>0</v>
      </c>
      <c r="AN32" s="95">
        <v>0</v>
      </c>
      <c r="AO32" s="88">
        <v>0</v>
      </c>
      <c r="AP32" s="88">
        <v>0</v>
      </c>
      <c r="AQ32" s="15">
        <v>0</v>
      </c>
      <c r="AR32" s="205"/>
      <c r="AS32" s="205"/>
      <c r="AT32" s="205"/>
      <c r="AU32" s="205"/>
      <c r="AV32" s="206"/>
      <c r="AW32" s="206"/>
      <c r="AX32" s="206"/>
      <c r="AY32" s="206"/>
      <c r="AZ32" s="206"/>
      <c r="BA32" s="206"/>
      <c r="BB32" s="206"/>
      <c r="BC32" s="206"/>
      <c r="BD32" s="206"/>
      <c r="BE32" s="206"/>
      <c r="BF32" s="206"/>
      <c r="BG32" s="206"/>
      <c r="BH32" s="206"/>
    </row>
    <row r="33" spans="1:60" s="46" customFormat="1" ht="69.75" customHeight="1" x14ac:dyDescent="0.25">
      <c r="A33" s="156" t="s">
        <v>57</v>
      </c>
      <c r="B33" s="146">
        <f>B34+B35</f>
        <v>8567600</v>
      </c>
      <c r="C33" s="182">
        <f>C34+C35</f>
        <v>0</v>
      </c>
      <c r="D33" s="148">
        <f>D34+D35</f>
        <v>0</v>
      </c>
      <c r="E33" s="136">
        <f t="shared" si="2"/>
        <v>0</v>
      </c>
      <c r="F33" s="147">
        <f>F34+F35</f>
        <v>0</v>
      </c>
      <c r="G33" s="148">
        <f>G34+G35</f>
        <v>0</v>
      </c>
      <c r="H33" s="147">
        <v>0</v>
      </c>
      <c r="I33" s="148">
        <v>0</v>
      </c>
      <c r="J33" s="136">
        <f t="shared" si="3"/>
        <v>0</v>
      </c>
      <c r="K33" s="147">
        <v>0</v>
      </c>
      <c r="L33" s="148">
        <v>0</v>
      </c>
      <c r="M33" s="136">
        <f t="shared" si="4"/>
        <v>0</v>
      </c>
      <c r="N33" s="150">
        <v>0</v>
      </c>
      <c r="O33" s="148">
        <v>0</v>
      </c>
      <c r="P33" s="152">
        <v>0</v>
      </c>
      <c r="Q33" s="148">
        <v>0</v>
      </c>
      <c r="R33" s="147">
        <v>0</v>
      </c>
      <c r="S33" s="148">
        <v>0</v>
      </c>
      <c r="T33" s="136">
        <f t="shared" si="5"/>
        <v>0</v>
      </c>
      <c r="U33" s="147">
        <v>0</v>
      </c>
      <c r="V33" s="154">
        <v>0</v>
      </c>
      <c r="W33" s="148">
        <v>0</v>
      </c>
      <c r="X33" s="149">
        <v>0</v>
      </c>
      <c r="Y33" s="155">
        <v>0</v>
      </c>
      <c r="Z33" s="148">
        <v>0</v>
      </c>
      <c r="AA33" s="151">
        <v>0</v>
      </c>
      <c r="AB33" s="147">
        <v>0</v>
      </c>
      <c r="AC33" s="154">
        <v>0</v>
      </c>
      <c r="AD33" s="154">
        <v>0</v>
      </c>
      <c r="AE33" s="148">
        <v>0</v>
      </c>
      <c r="AF33" s="148">
        <v>0</v>
      </c>
      <c r="AG33" s="136">
        <v>0</v>
      </c>
      <c r="AH33" s="147">
        <v>0</v>
      </c>
      <c r="AI33" s="153">
        <v>0</v>
      </c>
      <c r="AJ33" s="148">
        <v>0</v>
      </c>
      <c r="AK33" s="148">
        <v>0</v>
      </c>
      <c r="AL33" s="136">
        <v>0</v>
      </c>
      <c r="AM33" s="147">
        <v>0</v>
      </c>
      <c r="AN33" s="153">
        <v>0</v>
      </c>
      <c r="AO33" s="148">
        <v>0</v>
      </c>
      <c r="AP33" s="148">
        <v>0</v>
      </c>
      <c r="AQ33" s="136">
        <v>0</v>
      </c>
      <c r="AR33" s="207"/>
      <c r="AS33" s="207"/>
      <c r="AT33" s="207"/>
      <c r="AU33" s="207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</row>
    <row r="34" spans="1:60" s="81" customFormat="1" ht="28.5" x14ac:dyDescent="0.25">
      <c r="A34" s="118" t="s">
        <v>58</v>
      </c>
      <c r="B34" s="119">
        <v>5140560</v>
      </c>
      <c r="C34" s="186">
        <v>0</v>
      </c>
      <c r="D34" s="120">
        <v>0</v>
      </c>
      <c r="E34" s="189">
        <f t="shared" si="2"/>
        <v>0</v>
      </c>
      <c r="F34" s="122">
        <v>0</v>
      </c>
      <c r="G34" s="120">
        <v>0</v>
      </c>
      <c r="H34" s="122">
        <v>0</v>
      </c>
      <c r="I34" s="120">
        <v>0</v>
      </c>
      <c r="J34" s="189">
        <f t="shared" si="3"/>
        <v>0</v>
      </c>
      <c r="K34" s="122">
        <v>0</v>
      </c>
      <c r="L34" s="120">
        <v>0</v>
      </c>
      <c r="M34" s="189">
        <f t="shared" si="4"/>
        <v>0</v>
      </c>
      <c r="N34" s="124">
        <v>0</v>
      </c>
      <c r="O34" s="120">
        <v>0</v>
      </c>
      <c r="P34" s="126">
        <v>0</v>
      </c>
      <c r="Q34" s="120">
        <v>0</v>
      </c>
      <c r="R34" s="122">
        <v>0</v>
      </c>
      <c r="S34" s="120">
        <v>0</v>
      </c>
      <c r="T34" s="189">
        <f t="shared" si="5"/>
        <v>0</v>
      </c>
      <c r="U34" s="122">
        <v>0</v>
      </c>
      <c r="V34" s="128">
        <v>0</v>
      </c>
      <c r="W34" s="120">
        <v>0</v>
      </c>
      <c r="X34" s="123">
        <v>0</v>
      </c>
      <c r="Y34" s="129">
        <v>0</v>
      </c>
      <c r="Z34" s="120">
        <v>0</v>
      </c>
      <c r="AA34" s="125">
        <v>0</v>
      </c>
      <c r="AB34" s="122">
        <v>0</v>
      </c>
      <c r="AC34" s="127">
        <v>0</v>
      </c>
      <c r="AD34" s="127">
        <v>0</v>
      </c>
      <c r="AE34" s="120">
        <v>0</v>
      </c>
      <c r="AF34" s="120">
        <v>0</v>
      </c>
      <c r="AG34" s="121">
        <v>0</v>
      </c>
      <c r="AH34" s="122">
        <v>0</v>
      </c>
      <c r="AI34" s="127">
        <v>0</v>
      </c>
      <c r="AJ34" s="120">
        <v>0</v>
      </c>
      <c r="AK34" s="120">
        <v>0</v>
      </c>
      <c r="AL34" s="121">
        <v>0</v>
      </c>
      <c r="AM34" s="122">
        <v>0</v>
      </c>
      <c r="AN34" s="127">
        <v>0</v>
      </c>
      <c r="AO34" s="120">
        <v>0</v>
      </c>
      <c r="AP34" s="120">
        <v>0</v>
      </c>
      <c r="AQ34" s="121">
        <v>0</v>
      </c>
      <c r="AR34" s="205"/>
      <c r="AS34" s="205"/>
      <c r="AT34" s="205"/>
      <c r="AU34" s="205"/>
      <c r="AV34" s="206"/>
      <c r="AW34" s="206"/>
      <c r="AX34" s="206"/>
      <c r="AY34" s="206"/>
      <c r="AZ34" s="206"/>
      <c r="BA34" s="206"/>
      <c r="BB34" s="206"/>
      <c r="BC34" s="206"/>
      <c r="BD34" s="206"/>
      <c r="BE34" s="206"/>
      <c r="BF34" s="206"/>
      <c r="BG34" s="206"/>
      <c r="BH34" s="206"/>
    </row>
    <row r="35" spans="1:60" s="81" customFormat="1" ht="36" x14ac:dyDescent="0.25">
      <c r="A35" s="118" t="s">
        <v>59</v>
      </c>
      <c r="B35" s="119">
        <v>3427040</v>
      </c>
      <c r="C35" s="186">
        <v>0</v>
      </c>
      <c r="D35" s="120">
        <v>0</v>
      </c>
      <c r="E35" s="189">
        <f t="shared" si="2"/>
        <v>0</v>
      </c>
      <c r="F35" s="122">
        <v>0</v>
      </c>
      <c r="G35" s="120">
        <v>0</v>
      </c>
      <c r="H35" s="122">
        <v>0</v>
      </c>
      <c r="I35" s="120">
        <v>0</v>
      </c>
      <c r="J35" s="189">
        <f t="shared" si="3"/>
        <v>0</v>
      </c>
      <c r="K35" s="122">
        <v>0</v>
      </c>
      <c r="L35" s="120">
        <v>0</v>
      </c>
      <c r="M35" s="189">
        <f t="shared" si="4"/>
        <v>0</v>
      </c>
      <c r="N35" s="124">
        <v>0</v>
      </c>
      <c r="O35" s="120">
        <v>0</v>
      </c>
      <c r="P35" s="126">
        <v>0</v>
      </c>
      <c r="Q35" s="120">
        <v>0</v>
      </c>
      <c r="R35" s="122">
        <v>0</v>
      </c>
      <c r="S35" s="120">
        <v>0</v>
      </c>
      <c r="T35" s="189">
        <f t="shared" si="5"/>
        <v>0</v>
      </c>
      <c r="U35" s="122">
        <v>0</v>
      </c>
      <c r="V35" s="128">
        <v>0</v>
      </c>
      <c r="W35" s="120">
        <v>0</v>
      </c>
      <c r="X35" s="123">
        <v>0</v>
      </c>
      <c r="Y35" s="129">
        <v>0</v>
      </c>
      <c r="Z35" s="120">
        <v>0</v>
      </c>
      <c r="AA35" s="125">
        <v>0</v>
      </c>
      <c r="AB35" s="122">
        <v>0</v>
      </c>
      <c r="AC35" s="127">
        <v>0</v>
      </c>
      <c r="AD35" s="127">
        <v>0</v>
      </c>
      <c r="AE35" s="120">
        <v>0</v>
      </c>
      <c r="AF35" s="120">
        <v>0</v>
      </c>
      <c r="AG35" s="121">
        <v>0</v>
      </c>
      <c r="AH35" s="122">
        <v>0</v>
      </c>
      <c r="AI35" s="127">
        <v>0</v>
      </c>
      <c r="AJ35" s="120">
        <v>0</v>
      </c>
      <c r="AK35" s="120">
        <v>0</v>
      </c>
      <c r="AL35" s="121">
        <v>0</v>
      </c>
      <c r="AM35" s="122">
        <v>0</v>
      </c>
      <c r="AN35" s="127">
        <v>0</v>
      </c>
      <c r="AO35" s="120">
        <v>0</v>
      </c>
      <c r="AP35" s="120">
        <v>0</v>
      </c>
      <c r="AQ35" s="121">
        <v>0</v>
      </c>
      <c r="AR35" s="205"/>
      <c r="AS35" s="205"/>
      <c r="AT35" s="205"/>
      <c r="AU35" s="205"/>
      <c r="AV35" s="206"/>
      <c r="AW35" s="206"/>
      <c r="AX35" s="206"/>
      <c r="AY35" s="206"/>
      <c r="AZ35" s="206"/>
      <c r="BA35" s="206"/>
      <c r="BB35" s="206"/>
      <c r="BC35" s="206"/>
      <c r="BD35" s="206"/>
      <c r="BE35" s="206"/>
      <c r="BF35" s="206"/>
      <c r="BG35" s="206"/>
      <c r="BH35" s="206"/>
    </row>
    <row r="36" spans="1:60" s="46" customFormat="1" ht="29.25" thickBot="1" x14ac:dyDescent="0.3">
      <c r="A36" s="156" t="s">
        <v>24</v>
      </c>
      <c r="B36" s="146">
        <v>188140040.84799999</v>
      </c>
      <c r="C36" s="182">
        <v>13</v>
      </c>
      <c r="D36" s="148">
        <v>30502121.050000001</v>
      </c>
      <c r="E36" s="136">
        <f t="shared" si="2"/>
        <v>0.16212455845400253</v>
      </c>
      <c r="F36" s="147">
        <v>0</v>
      </c>
      <c r="G36" s="148">
        <v>0</v>
      </c>
      <c r="H36" s="147">
        <v>0</v>
      </c>
      <c r="I36" s="148">
        <v>0</v>
      </c>
      <c r="J36" s="136">
        <f t="shared" si="3"/>
        <v>0</v>
      </c>
      <c r="K36" s="147">
        <v>0</v>
      </c>
      <c r="L36" s="148">
        <v>0</v>
      </c>
      <c r="M36" s="136">
        <f t="shared" si="4"/>
        <v>0</v>
      </c>
      <c r="N36" s="150">
        <v>0</v>
      </c>
      <c r="O36" s="148">
        <v>0</v>
      </c>
      <c r="P36" s="152">
        <v>0</v>
      </c>
      <c r="Q36" s="148">
        <v>0</v>
      </c>
      <c r="R36" s="147">
        <v>0</v>
      </c>
      <c r="S36" s="148">
        <v>0</v>
      </c>
      <c r="T36" s="136">
        <f t="shared" si="5"/>
        <v>0</v>
      </c>
      <c r="U36" s="147">
        <v>0</v>
      </c>
      <c r="V36" s="154">
        <v>0</v>
      </c>
      <c r="W36" s="148">
        <v>0</v>
      </c>
      <c r="X36" s="149">
        <v>0</v>
      </c>
      <c r="Y36" s="155">
        <v>0</v>
      </c>
      <c r="Z36" s="148">
        <v>0</v>
      </c>
      <c r="AA36" s="151">
        <v>0</v>
      </c>
      <c r="AB36" s="147">
        <v>0</v>
      </c>
      <c r="AC36" s="153">
        <v>0</v>
      </c>
      <c r="AD36" s="153">
        <v>0</v>
      </c>
      <c r="AE36" s="148">
        <v>0</v>
      </c>
      <c r="AF36" s="148">
        <v>0</v>
      </c>
      <c r="AG36" s="136">
        <v>0</v>
      </c>
      <c r="AH36" s="147">
        <v>0</v>
      </c>
      <c r="AI36" s="153">
        <v>0</v>
      </c>
      <c r="AJ36" s="148">
        <v>0</v>
      </c>
      <c r="AK36" s="148">
        <v>0</v>
      </c>
      <c r="AL36" s="136">
        <v>0</v>
      </c>
      <c r="AM36" s="147">
        <v>0</v>
      </c>
      <c r="AN36" s="153">
        <v>0</v>
      </c>
      <c r="AO36" s="148">
        <v>0</v>
      </c>
      <c r="AP36" s="148">
        <v>0</v>
      </c>
      <c r="AQ36" s="136">
        <v>0</v>
      </c>
      <c r="AR36" s="207"/>
      <c r="AS36" s="207"/>
      <c r="AT36" s="207"/>
      <c r="AU36" s="207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</row>
    <row r="37" spans="1:60" s="44" customFormat="1" ht="21.75" customHeight="1" thickBot="1" x14ac:dyDescent="0.3">
      <c r="A37" s="157" t="s">
        <v>27</v>
      </c>
      <c r="B37" s="158">
        <f>B6+B18+B29+B33+B36</f>
        <v>3135667875.802</v>
      </c>
      <c r="C37" s="187">
        <f>C6+C18+C29+C33+C36</f>
        <v>1660</v>
      </c>
      <c r="D37" s="181">
        <f>D6+D18+D29+D33+D36</f>
        <v>1185672929.5806</v>
      </c>
      <c r="E37" s="161">
        <f t="shared" ref="E37" si="6">D37/B37</f>
        <v>0.37812452611147285</v>
      </c>
      <c r="F37" s="159">
        <f>F6+F18+F29+F33+F36</f>
        <v>68</v>
      </c>
      <c r="G37" s="160">
        <f>G6+G18+G29+G33+G36</f>
        <v>31419585.450000003</v>
      </c>
      <c r="H37" s="159">
        <f>H6+H18+H29+H33+H36</f>
        <v>460</v>
      </c>
      <c r="I37" s="160">
        <f>I6+I18+I29+I33+I36</f>
        <v>421702028.92050004</v>
      </c>
      <c r="J37" s="161">
        <f t="shared" si="3"/>
        <v>0.13448555319738467</v>
      </c>
      <c r="K37" s="159">
        <f>K6+K18+K29+K33+K36</f>
        <v>417</v>
      </c>
      <c r="L37" s="160">
        <f>L6+L18+L29+L33+L36</f>
        <v>354183114.36049998</v>
      </c>
      <c r="M37" s="161">
        <f t="shared" si="4"/>
        <v>0.1129530066285836</v>
      </c>
      <c r="N37" s="164">
        <v>0</v>
      </c>
      <c r="O37" s="160">
        <v>0</v>
      </c>
      <c r="P37" s="166">
        <v>0</v>
      </c>
      <c r="Q37" s="160">
        <v>0</v>
      </c>
      <c r="R37" s="159">
        <v>417</v>
      </c>
      <c r="S37" s="160">
        <v>354183114.36049998</v>
      </c>
      <c r="T37" s="161">
        <f t="shared" si="5"/>
        <v>0.1129530066285836</v>
      </c>
      <c r="U37" s="159">
        <v>6</v>
      </c>
      <c r="V37" s="168">
        <f>V6+V18+V29+V33+V36</f>
        <v>6</v>
      </c>
      <c r="W37" s="160">
        <f>W6+W18+W29+W33+W36</f>
        <v>630000</v>
      </c>
      <c r="X37" s="163">
        <f>W37/B37</f>
        <v>2.0091413534632294E-4</v>
      </c>
      <c r="Y37" s="169">
        <v>0</v>
      </c>
      <c r="Z37" s="160">
        <v>0</v>
      </c>
      <c r="AA37" s="165">
        <v>0</v>
      </c>
      <c r="AB37" s="159">
        <v>0</v>
      </c>
      <c r="AC37" s="168">
        <v>0</v>
      </c>
      <c r="AD37" s="168">
        <v>0</v>
      </c>
      <c r="AE37" s="160">
        <v>0</v>
      </c>
      <c r="AF37" s="160">
        <v>0</v>
      </c>
      <c r="AG37" s="162">
        <v>0</v>
      </c>
      <c r="AH37" s="159">
        <v>0</v>
      </c>
      <c r="AI37" s="167">
        <v>0</v>
      </c>
      <c r="AJ37" s="170">
        <v>0</v>
      </c>
      <c r="AK37" s="170">
        <v>0</v>
      </c>
      <c r="AL37" s="162">
        <v>0</v>
      </c>
      <c r="AM37" s="159">
        <v>0</v>
      </c>
      <c r="AN37" s="167">
        <v>0</v>
      </c>
      <c r="AO37" s="170">
        <v>0</v>
      </c>
      <c r="AP37" s="170">
        <v>0</v>
      </c>
      <c r="AQ37" s="162">
        <v>0</v>
      </c>
      <c r="AR37" s="207"/>
      <c r="AS37" s="207"/>
      <c r="AT37" s="207"/>
      <c r="AU37" s="207"/>
      <c r="AV37" s="206"/>
      <c r="AW37" s="206"/>
      <c r="AX37" s="206"/>
      <c r="AY37" s="206"/>
      <c r="AZ37" s="206"/>
      <c r="BA37" s="206"/>
      <c r="BB37" s="206"/>
      <c r="BC37" s="206"/>
      <c r="BD37" s="206"/>
      <c r="BE37" s="206"/>
      <c r="BF37" s="206"/>
      <c r="BG37" s="206"/>
      <c r="BH37" s="206"/>
    </row>
    <row r="38" spans="1:60" ht="54" customHeight="1" x14ac:dyDescent="0.25">
      <c r="A38" s="2"/>
      <c r="B38" s="73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4"/>
      <c r="AI38" s="74"/>
      <c r="AJ38" s="75"/>
      <c r="AK38" s="75"/>
      <c r="AL38" s="75"/>
      <c r="AN38" s="6"/>
    </row>
    <row r="39" spans="1:60" ht="27.75" customHeight="1" x14ac:dyDescent="0.35">
      <c r="A39" s="4"/>
      <c r="B39" s="3"/>
      <c r="C39"/>
      <c r="D39"/>
      <c r="E39" s="51"/>
      <c r="G39" s="48"/>
      <c r="H39" s="48"/>
      <c r="I39" s="48"/>
      <c r="J39" s="48"/>
      <c r="K39" s="5"/>
      <c r="L39"/>
      <c r="M39"/>
      <c r="N39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47"/>
      <c r="AG39" s="6"/>
      <c r="AH39" s="6"/>
      <c r="AI39" s="6"/>
      <c r="AL39" s="6"/>
      <c r="AN39" s="6"/>
    </row>
    <row r="40" spans="1:60" ht="20.25" x14ac:dyDescent="0.3">
      <c r="A40" s="4"/>
      <c r="B40" s="3"/>
      <c r="C40" s="4"/>
      <c r="D40" s="4"/>
      <c r="E40" s="49"/>
      <c r="G40" s="4"/>
      <c r="H40" s="4"/>
      <c r="I40" s="4"/>
      <c r="J40" s="4"/>
      <c r="K40" s="10"/>
      <c r="L40"/>
      <c r="M40" s="6"/>
      <c r="N40"/>
      <c r="P40" s="6"/>
      <c r="Q40" s="12"/>
      <c r="R40"/>
      <c r="S40" s="12"/>
      <c r="U40" s="6"/>
      <c r="V40"/>
      <c r="AB40"/>
      <c r="AC40"/>
      <c r="AD40"/>
      <c r="AH40"/>
      <c r="AI40"/>
      <c r="AJ40"/>
      <c r="AK40"/>
      <c r="AM40" s="14"/>
      <c r="AN40" s="6"/>
    </row>
    <row r="41" spans="1:60" ht="31.5" customHeight="1" x14ac:dyDescent="0.35">
      <c r="A41" s="4"/>
      <c r="B41" s="3"/>
      <c r="C41" s="4"/>
      <c r="D41" s="4"/>
      <c r="E41" s="49"/>
      <c r="G41" s="4"/>
      <c r="H41" s="4"/>
      <c r="I41" s="4"/>
      <c r="J41" s="4"/>
      <c r="K41" s="10"/>
      <c r="L41"/>
      <c r="M41"/>
      <c r="N41"/>
      <c r="O41" s="60"/>
      <c r="P41" s="6"/>
      <c r="R41" s="76"/>
      <c r="S41" s="76"/>
      <c r="U41" s="6"/>
      <c r="V41" s="76"/>
      <c r="W41" s="76"/>
      <c r="AB41"/>
      <c r="AC41"/>
      <c r="AD41"/>
      <c r="AH41"/>
      <c r="AI41"/>
      <c r="AJ41"/>
      <c r="AK41"/>
      <c r="AM41" s="14"/>
      <c r="AN41" s="6"/>
    </row>
    <row r="42" spans="1:60" ht="21" customHeight="1" x14ac:dyDescent="0.35">
      <c r="A42" s="4"/>
      <c r="C42"/>
      <c r="D42"/>
      <c r="E42" s="54"/>
      <c r="F42"/>
      <c r="K42" s="6"/>
      <c r="L42" s="6"/>
      <c r="M42"/>
      <c r="N42"/>
      <c r="P42" s="6"/>
      <c r="R42" s="76"/>
      <c r="S42" s="76"/>
      <c r="U42" s="6"/>
      <c r="V42" s="76"/>
      <c r="W42" s="76"/>
      <c r="AB42"/>
      <c r="AC42"/>
      <c r="AD42"/>
      <c r="AH42"/>
      <c r="AI42"/>
      <c r="AJ42"/>
      <c r="AK42"/>
      <c r="AM42" s="14"/>
      <c r="AN42" s="6"/>
    </row>
    <row r="43" spans="1:60" ht="21" customHeight="1" x14ac:dyDescent="0.35">
      <c r="A43" s="4"/>
      <c r="B43" s="3"/>
      <c r="C43"/>
      <c r="E43" s="52"/>
      <c r="F43"/>
      <c r="K43" s="6"/>
      <c r="L43" s="6"/>
      <c r="M43"/>
      <c r="N43"/>
      <c r="O43" s="6"/>
      <c r="P43" s="6"/>
      <c r="R43" s="76"/>
      <c r="S43" s="76"/>
      <c r="U43" s="6"/>
      <c r="V43" s="76"/>
      <c r="W43" s="76"/>
      <c r="AB43"/>
      <c r="AC43"/>
      <c r="AD43"/>
      <c r="AH43"/>
      <c r="AI43"/>
      <c r="AJ43"/>
      <c r="AK43"/>
      <c r="AM43" s="14"/>
      <c r="AN43" s="6"/>
    </row>
    <row r="44" spans="1:60" ht="21" x14ac:dyDescent="0.35">
      <c r="A44" s="4"/>
      <c r="B44" s="43"/>
      <c r="C44"/>
      <c r="D44"/>
      <c r="E44" s="52"/>
      <c r="F44"/>
      <c r="K44" s="6"/>
      <c r="L44" s="6"/>
      <c r="M44"/>
      <c r="N44"/>
      <c r="P44" s="6"/>
      <c r="R44"/>
      <c r="U44" s="6"/>
      <c r="V44" s="76"/>
      <c r="W44" s="76"/>
      <c r="AB44"/>
      <c r="AC44"/>
      <c r="AD44"/>
      <c r="AH44"/>
      <c r="AI44"/>
      <c r="AJ44"/>
      <c r="AK44"/>
      <c r="AM44" s="14"/>
      <c r="AN44" s="6"/>
    </row>
    <row r="45" spans="1:60" ht="21" x14ac:dyDescent="0.35">
      <c r="A45" s="4"/>
      <c r="B45" s="3"/>
      <c r="C45"/>
      <c r="D45"/>
      <c r="E45" s="51"/>
      <c r="F45"/>
      <c r="K45" s="6"/>
      <c r="L45" s="6"/>
      <c r="M45"/>
      <c r="N45"/>
      <c r="P45" s="6"/>
      <c r="R45"/>
      <c r="U45" s="6"/>
      <c r="V45" s="76"/>
      <c r="W45" s="76"/>
      <c r="AB45"/>
      <c r="AC45"/>
      <c r="AD45"/>
      <c r="AH45"/>
      <c r="AI45"/>
      <c r="AJ45"/>
      <c r="AK45"/>
      <c r="AM45" s="14"/>
      <c r="AN45" s="6"/>
    </row>
    <row r="46" spans="1:60" ht="21" x14ac:dyDescent="0.35">
      <c r="A46" s="4"/>
      <c r="B46" s="3"/>
      <c r="C46"/>
      <c r="D46"/>
      <c r="E46" s="52"/>
      <c r="F46"/>
      <c r="K46" s="6"/>
      <c r="L46"/>
      <c r="M46"/>
      <c r="N46"/>
      <c r="P46" s="6"/>
      <c r="R46"/>
      <c r="U46" s="6"/>
      <c r="V46" s="76"/>
      <c r="W46" s="76"/>
      <c r="AB46"/>
      <c r="AC46"/>
      <c r="AD46"/>
      <c r="AH46"/>
      <c r="AI46"/>
      <c r="AJ46"/>
      <c r="AK46"/>
      <c r="AM46" s="14"/>
      <c r="AN46" s="6"/>
    </row>
    <row r="47" spans="1:60" ht="21" x14ac:dyDescent="0.35">
      <c r="A47" s="4"/>
      <c r="B47" s="3"/>
      <c r="C47"/>
      <c r="D47"/>
      <c r="E47" s="52"/>
      <c r="F47"/>
      <c r="K47" s="6"/>
      <c r="L47"/>
      <c r="M47"/>
      <c r="N47"/>
      <c r="P47" s="6"/>
      <c r="R47"/>
      <c r="U47" s="6"/>
      <c r="V47" s="76"/>
      <c r="W47" s="76"/>
      <c r="AB47"/>
      <c r="AC47"/>
      <c r="AD47"/>
      <c r="AH47"/>
      <c r="AI47"/>
      <c r="AJ47"/>
      <c r="AK47"/>
      <c r="AM47" s="14"/>
      <c r="AN47" s="6"/>
    </row>
    <row r="48" spans="1:60" ht="21.75" customHeight="1" x14ac:dyDescent="0.3">
      <c r="A48" s="4"/>
      <c r="B48" s="3"/>
      <c r="C48" s="65"/>
      <c r="D48" s="66"/>
      <c r="E48" s="49"/>
      <c r="F48" s="67"/>
      <c r="G48" s="53"/>
      <c r="H48" s="53"/>
      <c r="I48" s="53"/>
      <c r="J48" s="53"/>
      <c r="K48" s="18"/>
      <c r="L48" s="10"/>
      <c r="M48" s="4"/>
      <c r="V48" s="76"/>
      <c r="W48" s="76"/>
      <c r="AN48" s="6"/>
    </row>
    <row r="49" spans="1:40" ht="26.25" customHeight="1" x14ac:dyDescent="0.35">
      <c r="A49" s="4"/>
      <c r="B49" s="59"/>
      <c r="C49" s="68"/>
      <c r="D49" s="69"/>
      <c r="E49" s="5"/>
      <c r="F49" s="70"/>
      <c r="G49" s="7"/>
      <c r="H49" s="7"/>
      <c r="I49" s="7"/>
      <c r="J49" s="7"/>
      <c r="O49" s="62"/>
      <c r="P49" s="63"/>
      <c r="Q49" s="63"/>
      <c r="R49" s="64"/>
      <c r="S49" s="63"/>
      <c r="T49" s="63"/>
      <c r="V49" s="76"/>
      <c r="W49" s="76"/>
      <c r="AN49" s="6"/>
    </row>
    <row r="50" spans="1:40" ht="26.25" customHeight="1" x14ac:dyDescent="0.3">
      <c r="A50" s="4"/>
      <c r="B50" s="3"/>
      <c r="C50" s="65"/>
      <c r="D50" s="66"/>
      <c r="E50" s="4"/>
      <c r="F50" s="67"/>
      <c r="G50" s="53"/>
      <c r="H50" s="53"/>
      <c r="I50" s="53"/>
      <c r="J50" s="53"/>
      <c r="K50" s="18"/>
      <c r="L50" s="4"/>
      <c r="M50" s="4"/>
      <c r="V50" s="76"/>
      <c r="W50" s="76"/>
      <c r="AN50" s="6"/>
    </row>
    <row r="51" spans="1:40" ht="26.25" customHeight="1" x14ac:dyDescent="0.3">
      <c r="A51" s="4"/>
      <c r="B51" s="3"/>
      <c r="C51" s="65"/>
      <c r="D51" s="66"/>
      <c r="E51" s="4"/>
      <c r="F51" s="67"/>
      <c r="G51" s="53"/>
      <c r="H51" s="53"/>
      <c r="I51" s="53"/>
      <c r="J51" s="53"/>
      <c r="K51" s="18"/>
      <c r="L51" s="4"/>
      <c r="M51" s="4"/>
      <c r="AN51" s="6"/>
    </row>
    <row r="52" spans="1:40" ht="20.25" x14ac:dyDescent="0.3">
      <c r="A52" s="58"/>
      <c r="B52" s="3"/>
      <c r="C52" s="65"/>
      <c r="D52" s="66"/>
      <c r="E52" s="4"/>
      <c r="F52" s="67"/>
      <c r="G52" s="53"/>
      <c r="H52" s="53"/>
      <c r="I52" s="53"/>
      <c r="J52" s="53"/>
      <c r="K52" s="18"/>
      <c r="L52" s="4"/>
      <c r="M52" s="4"/>
      <c r="O52" s="6"/>
      <c r="AN52" s="6"/>
    </row>
    <row r="53" spans="1:40" ht="20.25" x14ac:dyDescent="0.3">
      <c r="A53" s="78"/>
      <c r="B53" s="3"/>
      <c r="C53" s="61"/>
      <c r="D53" s="61"/>
      <c r="E53" s="61"/>
      <c r="F53" s="67"/>
      <c r="G53" s="53"/>
      <c r="H53" s="53"/>
      <c r="I53" s="53"/>
      <c r="J53" s="53"/>
      <c r="K53" s="18"/>
      <c r="L53" s="4"/>
      <c r="M53" s="4"/>
      <c r="AN53" s="6"/>
    </row>
    <row r="54" spans="1:40" ht="20.25" x14ac:dyDescent="0.3">
      <c r="A54" s="4"/>
      <c r="C54" s="61"/>
      <c r="D54" s="61"/>
      <c r="E54" s="61"/>
      <c r="F54" s="67"/>
      <c r="G54" s="53"/>
      <c r="H54" s="53"/>
      <c r="I54" s="53"/>
      <c r="J54" s="53"/>
      <c r="N54" s="7"/>
      <c r="AN54" s="6"/>
    </row>
    <row r="55" spans="1:40" ht="20.25" x14ac:dyDescent="0.3">
      <c r="B55" s="3"/>
      <c r="C55" s="61"/>
      <c r="D55" s="61"/>
      <c r="E55" s="61"/>
      <c r="F55" s="67"/>
      <c r="G55" s="49"/>
      <c r="H55" s="49"/>
      <c r="I55" s="49"/>
      <c r="J55" s="49"/>
      <c r="AN55" s="6"/>
    </row>
    <row r="56" spans="1:40" ht="39" customHeight="1" x14ac:dyDescent="0.3">
      <c r="B56" s="3"/>
      <c r="C56" s="61"/>
      <c r="D56" s="61"/>
      <c r="E56" s="61"/>
      <c r="F56" s="67"/>
      <c r="G56" s="49"/>
      <c r="H56" s="49"/>
      <c r="I56" s="49"/>
      <c r="J56" s="49"/>
      <c r="AN56" s="6"/>
    </row>
    <row r="57" spans="1:40" ht="20.25" x14ac:dyDescent="0.3">
      <c r="B57" s="3"/>
      <c r="F57" s="67"/>
      <c r="G57" s="49"/>
      <c r="H57" s="49"/>
      <c r="I57" s="49"/>
      <c r="J57" s="49"/>
      <c r="AN57" s="6"/>
    </row>
    <row r="58" spans="1:40" x14ac:dyDescent="0.25">
      <c r="B58" s="3"/>
      <c r="AN58" s="6"/>
    </row>
    <row r="59" spans="1:40" x14ac:dyDescent="0.25">
      <c r="B59" s="3"/>
      <c r="AN59" s="6"/>
    </row>
    <row r="60" spans="1:40" x14ac:dyDescent="0.25">
      <c r="B60" s="3"/>
      <c r="AN60" s="6"/>
    </row>
    <row r="61" spans="1:40" x14ac:dyDescent="0.25">
      <c r="B61" s="3"/>
      <c r="AN61" s="6"/>
    </row>
    <row r="62" spans="1:40" x14ac:dyDescent="0.25">
      <c r="B62" s="3"/>
      <c r="AN62" s="6"/>
    </row>
    <row r="63" spans="1:40" x14ac:dyDescent="0.25">
      <c r="B63" s="3"/>
      <c r="AN63" s="6"/>
    </row>
    <row r="64" spans="1:40" x14ac:dyDescent="0.25">
      <c r="B64" s="3"/>
      <c r="AN64" s="6"/>
    </row>
    <row r="65" spans="2:40" x14ac:dyDescent="0.25">
      <c r="B65" s="3"/>
      <c r="AN65" s="6"/>
    </row>
    <row r="66" spans="2:40" x14ac:dyDescent="0.25">
      <c r="B66" s="3"/>
      <c r="AN66" s="6"/>
    </row>
    <row r="67" spans="2:40" x14ac:dyDescent="0.25">
      <c r="B67" s="3"/>
      <c r="AN67" s="6"/>
    </row>
    <row r="68" spans="2:40" x14ac:dyDescent="0.25">
      <c r="B68" s="3"/>
      <c r="AN68" s="6"/>
    </row>
    <row r="69" spans="2:40" x14ac:dyDescent="0.25">
      <c r="B69" s="3"/>
      <c r="AN69" s="6"/>
    </row>
    <row r="70" spans="2:40" x14ac:dyDescent="0.25">
      <c r="B70" s="3"/>
      <c r="AN70" s="6"/>
    </row>
    <row r="71" spans="2:40" x14ac:dyDescent="0.25">
      <c r="B71" s="3"/>
      <c r="AN71" s="6"/>
    </row>
    <row r="72" spans="2:40" x14ac:dyDescent="0.25">
      <c r="B72" s="3"/>
      <c r="AN72" s="6"/>
    </row>
    <row r="73" spans="2:40" x14ac:dyDescent="0.25">
      <c r="B73" s="3"/>
      <c r="AN73" s="6"/>
    </row>
    <row r="74" spans="2:40" x14ac:dyDescent="0.25">
      <c r="B74" s="3"/>
      <c r="AN74" s="6"/>
    </row>
    <row r="75" spans="2:40" x14ac:dyDescent="0.25">
      <c r="B75" s="3"/>
      <c r="AN75" s="6"/>
    </row>
    <row r="76" spans="2:40" x14ac:dyDescent="0.25">
      <c r="B76" s="3"/>
      <c r="AN76" s="6"/>
    </row>
    <row r="77" spans="2:40" x14ac:dyDescent="0.25">
      <c r="B77" s="3"/>
      <c r="AN77" s="6"/>
    </row>
    <row r="78" spans="2:40" x14ac:dyDescent="0.25">
      <c r="B78" s="3"/>
      <c r="AN78" s="6"/>
    </row>
    <row r="79" spans="2:40" x14ac:dyDescent="0.25">
      <c r="B79" s="3"/>
      <c r="AN79" s="6"/>
    </row>
    <row r="80" spans="2:40" x14ac:dyDescent="0.25">
      <c r="B80" s="3"/>
      <c r="AN80" s="6"/>
    </row>
    <row r="81" spans="2:40" x14ac:dyDescent="0.25">
      <c r="B81" s="3"/>
      <c r="AN81" s="6"/>
    </row>
    <row r="82" spans="2:40" x14ac:dyDescent="0.25">
      <c r="B82" s="3"/>
      <c r="AN82" s="6"/>
    </row>
    <row r="83" spans="2:40" x14ac:dyDescent="0.25">
      <c r="B83" s="3"/>
      <c r="AN83" s="6"/>
    </row>
    <row r="84" spans="2:40" x14ac:dyDescent="0.25">
      <c r="B84" s="3"/>
      <c r="AN84" s="6"/>
    </row>
    <row r="85" spans="2:40" x14ac:dyDescent="0.25">
      <c r="B85" s="3"/>
      <c r="AN85" s="6"/>
    </row>
    <row r="86" spans="2:40" x14ac:dyDescent="0.25">
      <c r="B86" s="3"/>
      <c r="AN86" s="6"/>
    </row>
    <row r="87" spans="2:40" x14ac:dyDescent="0.25">
      <c r="B87" s="3"/>
      <c r="AN87" s="6"/>
    </row>
    <row r="88" spans="2:40" x14ac:dyDescent="0.25">
      <c r="B88" s="3"/>
      <c r="AN88" s="6"/>
    </row>
    <row r="89" spans="2:40" x14ac:dyDescent="0.25">
      <c r="B89" s="3"/>
      <c r="AN89" s="6"/>
    </row>
    <row r="90" spans="2:40" x14ac:dyDescent="0.25">
      <c r="B90" s="3"/>
      <c r="AN90" s="6"/>
    </row>
    <row r="91" spans="2:40" x14ac:dyDescent="0.25">
      <c r="B91" s="3"/>
      <c r="AN91" s="6"/>
    </row>
    <row r="92" spans="2:40" x14ac:dyDescent="0.25">
      <c r="B92" s="3"/>
      <c r="AN92" s="6"/>
    </row>
    <row r="93" spans="2:40" x14ac:dyDescent="0.25">
      <c r="B93" s="3"/>
      <c r="AN93" s="6"/>
    </row>
    <row r="94" spans="2:40" x14ac:dyDescent="0.25">
      <c r="B94" s="3"/>
    </row>
    <row r="95" spans="2:40" x14ac:dyDescent="0.25">
      <c r="B95" s="3"/>
    </row>
    <row r="96" spans="2:40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  <row r="423" spans="2:2" x14ac:dyDescent="0.25">
      <c r="B423" s="3"/>
    </row>
    <row r="424" spans="2:2" x14ac:dyDescent="0.25">
      <c r="B424" s="3"/>
    </row>
    <row r="425" spans="2:2" x14ac:dyDescent="0.25">
      <c r="B425" s="3"/>
    </row>
    <row r="426" spans="2:2" x14ac:dyDescent="0.25">
      <c r="B426" s="3"/>
    </row>
    <row r="427" spans="2:2" x14ac:dyDescent="0.25">
      <c r="B427" s="3"/>
    </row>
    <row r="428" spans="2:2" x14ac:dyDescent="0.25">
      <c r="B428" s="3"/>
    </row>
    <row r="429" spans="2:2" x14ac:dyDescent="0.25">
      <c r="B429" s="3"/>
    </row>
    <row r="430" spans="2:2" x14ac:dyDescent="0.25">
      <c r="B430" s="3"/>
    </row>
    <row r="431" spans="2:2" x14ac:dyDescent="0.25">
      <c r="B431" s="3"/>
    </row>
    <row r="432" spans="2:2" x14ac:dyDescent="0.25">
      <c r="B432" s="3"/>
    </row>
    <row r="433" spans="2:2" x14ac:dyDescent="0.25">
      <c r="B433" s="3"/>
    </row>
    <row r="434" spans="2:2" x14ac:dyDescent="0.25">
      <c r="B434" s="3"/>
    </row>
    <row r="435" spans="2:2" x14ac:dyDescent="0.25">
      <c r="B435" s="3"/>
    </row>
    <row r="436" spans="2:2" x14ac:dyDescent="0.25">
      <c r="B436" s="3"/>
    </row>
    <row r="437" spans="2:2" x14ac:dyDescent="0.25">
      <c r="B437" s="3"/>
    </row>
    <row r="438" spans="2:2" x14ac:dyDescent="0.25">
      <c r="B438" s="3"/>
    </row>
    <row r="439" spans="2:2" x14ac:dyDescent="0.25">
      <c r="B439" s="3"/>
    </row>
    <row r="440" spans="2:2" x14ac:dyDescent="0.25">
      <c r="B440" s="3"/>
    </row>
    <row r="441" spans="2:2" x14ac:dyDescent="0.25">
      <c r="B441" s="3"/>
    </row>
    <row r="442" spans="2:2" x14ac:dyDescent="0.25">
      <c r="B442" s="3"/>
    </row>
    <row r="443" spans="2:2" x14ac:dyDescent="0.25">
      <c r="B443" s="3"/>
    </row>
    <row r="444" spans="2:2" x14ac:dyDescent="0.25">
      <c r="B444" s="3"/>
    </row>
    <row r="445" spans="2:2" x14ac:dyDescent="0.25">
      <c r="B445" s="3"/>
    </row>
    <row r="446" spans="2:2" x14ac:dyDescent="0.25">
      <c r="B446" s="3"/>
    </row>
    <row r="447" spans="2:2" x14ac:dyDescent="0.25">
      <c r="B447" s="3"/>
    </row>
    <row r="448" spans="2:2" x14ac:dyDescent="0.25">
      <c r="B448" s="3"/>
    </row>
    <row r="449" spans="2:2" x14ac:dyDescent="0.25">
      <c r="B449" s="3"/>
    </row>
    <row r="450" spans="2:2" x14ac:dyDescent="0.25">
      <c r="B450" s="3"/>
    </row>
    <row r="451" spans="2:2" x14ac:dyDescent="0.25">
      <c r="B451" s="3"/>
    </row>
    <row r="452" spans="2:2" x14ac:dyDescent="0.25">
      <c r="B452" s="3"/>
    </row>
    <row r="453" spans="2:2" x14ac:dyDescent="0.25">
      <c r="B453" s="3"/>
    </row>
    <row r="454" spans="2:2" x14ac:dyDescent="0.25">
      <c r="B454" s="3"/>
    </row>
    <row r="455" spans="2:2" x14ac:dyDescent="0.25">
      <c r="B455" s="3"/>
    </row>
    <row r="456" spans="2:2" x14ac:dyDescent="0.25">
      <c r="B456" s="3"/>
    </row>
    <row r="457" spans="2:2" x14ac:dyDescent="0.25">
      <c r="B457" s="3"/>
    </row>
    <row r="458" spans="2:2" x14ac:dyDescent="0.25">
      <c r="B458" s="3"/>
    </row>
    <row r="459" spans="2:2" x14ac:dyDescent="0.25">
      <c r="B459" s="3"/>
    </row>
    <row r="460" spans="2:2" x14ac:dyDescent="0.25">
      <c r="B460" s="3"/>
    </row>
    <row r="461" spans="2:2" x14ac:dyDescent="0.25">
      <c r="B461" s="3"/>
    </row>
    <row r="462" spans="2:2" x14ac:dyDescent="0.25">
      <c r="B462" s="3"/>
    </row>
    <row r="463" spans="2:2" x14ac:dyDescent="0.25">
      <c r="B463" s="3"/>
    </row>
    <row r="464" spans="2:2" x14ac:dyDescent="0.25">
      <c r="B464" s="3"/>
    </row>
    <row r="465" spans="2:2" x14ac:dyDescent="0.25">
      <c r="B465" s="3"/>
    </row>
    <row r="466" spans="2:2" x14ac:dyDescent="0.25">
      <c r="B466" s="3"/>
    </row>
    <row r="467" spans="2:2" x14ac:dyDescent="0.25">
      <c r="B467" s="3"/>
    </row>
    <row r="468" spans="2:2" x14ac:dyDescent="0.25">
      <c r="B468" s="3"/>
    </row>
    <row r="469" spans="2:2" x14ac:dyDescent="0.25">
      <c r="B469" s="3"/>
    </row>
    <row r="470" spans="2:2" x14ac:dyDescent="0.25">
      <c r="B470" s="3"/>
    </row>
    <row r="471" spans="2:2" x14ac:dyDescent="0.25">
      <c r="B471" s="3"/>
    </row>
    <row r="472" spans="2:2" x14ac:dyDescent="0.25">
      <c r="B472" s="3"/>
    </row>
    <row r="473" spans="2:2" x14ac:dyDescent="0.25">
      <c r="B473" s="3"/>
    </row>
    <row r="474" spans="2:2" x14ac:dyDescent="0.25">
      <c r="B474" s="3"/>
    </row>
    <row r="475" spans="2:2" x14ac:dyDescent="0.25">
      <c r="B475" s="3"/>
    </row>
    <row r="476" spans="2:2" x14ac:dyDescent="0.25">
      <c r="B476" s="3"/>
    </row>
    <row r="477" spans="2:2" x14ac:dyDescent="0.25">
      <c r="B477" s="3"/>
    </row>
    <row r="478" spans="2:2" x14ac:dyDescent="0.25">
      <c r="B478" s="3"/>
    </row>
    <row r="479" spans="2:2" x14ac:dyDescent="0.25">
      <c r="B479" s="3"/>
    </row>
    <row r="480" spans="2:2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  <row r="485" spans="2:2" x14ac:dyDescent="0.25">
      <c r="B485" s="3"/>
    </row>
    <row r="486" spans="2:2" x14ac:dyDescent="0.25">
      <c r="B486" s="3"/>
    </row>
    <row r="487" spans="2:2" x14ac:dyDescent="0.25">
      <c r="B487" s="3"/>
    </row>
    <row r="488" spans="2:2" x14ac:dyDescent="0.25">
      <c r="B488" s="3"/>
    </row>
    <row r="489" spans="2:2" x14ac:dyDescent="0.25">
      <c r="B489" s="3"/>
    </row>
    <row r="490" spans="2:2" x14ac:dyDescent="0.25">
      <c r="B490" s="3"/>
    </row>
    <row r="491" spans="2:2" x14ac:dyDescent="0.25">
      <c r="B491" s="3"/>
    </row>
    <row r="492" spans="2:2" x14ac:dyDescent="0.25">
      <c r="B492" s="3"/>
    </row>
    <row r="493" spans="2:2" x14ac:dyDescent="0.25">
      <c r="B493" s="3"/>
    </row>
    <row r="494" spans="2:2" x14ac:dyDescent="0.25">
      <c r="B494" s="3"/>
    </row>
    <row r="495" spans="2:2" x14ac:dyDescent="0.25">
      <c r="B495" s="3"/>
    </row>
    <row r="496" spans="2:2" x14ac:dyDescent="0.25">
      <c r="B496" s="3"/>
    </row>
    <row r="497" spans="2:2" x14ac:dyDescent="0.25">
      <c r="B497" s="3"/>
    </row>
    <row r="498" spans="2:2" x14ac:dyDescent="0.25">
      <c r="B498" s="3"/>
    </row>
    <row r="499" spans="2:2" x14ac:dyDescent="0.25">
      <c r="B499" s="3"/>
    </row>
    <row r="500" spans="2:2" x14ac:dyDescent="0.25">
      <c r="B500" s="3"/>
    </row>
    <row r="501" spans="2:2" x14ac:dyDescent="0.25">
      <c r="B501" s="3"/>
    </row>
    <row r="502" spans="2:2" x14ac:dyDescent="0.25">
      <c r="B502" s="3"/>
    </row>
    <row r="503" spans="2:2" x14ac:dyDescent="0.25">
      <c r="B503" s="3"/>
    </row>
    <row r="504" spans="2:2" x14ac:dyDescent="0.25">
      <c r="B504" s="3"/>
    </row>
    <row r="505" spans="2:2" x14ac:dyDescent="0.25">
      <c r="B505" s="3"/>
    </row>
    <row r="506" spans="2:2" x14ac:dyDescent="0.25">
      <c r="B506" s="3"/>
    </row>
    <row r="507" spans="2:2" x14ac:dyDescent="0.25">
      <c r="B507" s="3"/>
    </row>
    <row r="508" spans="2:2" x14ac:dyDescent="0.25">
      <c r="B508" s="3"/>
    </row>
    <row r="509" spans="2:2" x14ac:dyDescent="0.25">
      <c r="B509" s="3"/>
    </row>
    <row r="510" spans="2:2" x14ac:dyDescent="0.25">
      <c r="B510" s="3"/>
    </row>
    <row r="511" spans="2:2" x14ac:dyDescent="0.25">
      <c r="B511" s="3"/>
    </row>
    <row r="512" spans="2:2" x14ac:dyDescent="0.25">
      <c r="B512" s="3"/>
    </row>
    <row r="513" spans="2:2" x14ac:dyDescent="0.25">
      <c r="B513" s="3"/>
    </row>
    <row r="514" spans="2:2" x14ac:dyDescent="0.25">
      <c r="B514" s="3"/>
    </row>
    <row r="515" spans="2:2" x14ac:dyDescent="0.25">
      <c r="B515" s="3"/>
    </row>
    <row r="516" spans="2:2" x14ac:dyDescent="0.25">
      <c r="B516" s="3"/>
    </row>
    <row r="517" spans="2:2" x14ac:dyDescent="0.25">
      <c r="B517" s="3"/>
    </row>
    <row r="518" spans="2:2" x14ac:dyDescent="0.25">
      <c r="B518" s="3"/>
    </row>
    <row r="519" spans="2:2" x14ac:dyDescent="0.25">
      <c r="B519" s="3"/>
    </row>
    <row r="520" spans="2:2" x14ac:dyDescent="0.25">
      <c r="B520" s="3"/>
    </row>
    <row r="521" spans="2:2" x14ac:dyDescent="0.25">
      <c r="B521" s="3"/>
    </row>
    <row r="522" spans="2:2" x14ac:dyDescent="0.25">
      <c r="B522" s="3"/>
    </row>
    <row r="523" spans="2:2" x14ac:dyDescent="0.25">
      <c r="B523" s="3"/>
    </row>
    <row r="524" spans="2:2" x14ac:dyDescent="0.25">
      <c r="B524" s="3"/>
    </row>
    <row r="525" spans="2:2" x14ac:dyDescent="0.25">
      <c r="B525" s="3"/>
    </row>
    <row r="526" spans="2:2" x14ac:dyDescent="0.25">
      <c r="B526" s="3"/>
    </row>
    <row r="527" spans="2:2" x14ac:dyDescent="0.25">
      <c r="B527" s="3"/>
    </row>
    <row r="528" spans="2:2" x14ac:dyDescent="0.25">
      <c r="B528" s="3"/>
    </row>
    <row r="529" spans="2:2" x14ac:dyDescent="0.25">
      <c r="B529" s="3"/>
    </row>
    <row r="530" spans="2:2" x14ac:dyDescent="0.25">
      <c r="B530" s="3"/>
    </row>
    <row r="531" spans="2:2" x14ac:dyDescent="0.25">
      <c r="B531" s="3"/>
    </row>
    <row r="532" spans="2:2" x14ac:dyDescent="0.25">
      <c r="B532" s="3"/>
    </row>
    <row r="533" spans="2:2" x14ac:dyDescent="0.25">
      <c r="B533" s="3"/>
    </row>
    <row r="534" spans="2:2" x14ac:dyDescent="0.25">
      <c r="B534" s="3"/>
    </row>
    <row r="535" spans="2:2" x14ac:dyDescent="0.25">
      <c r="B535" s="3"/>
    </row>
    <row r="536" spans="2:2" x14ac:dyDescent="0.25">
      <c r="B536" s="3"/>
    </row>
    <row r="537" spans="2:2" x14ac:dyDescent="0.25">
      <c r="B537" s="3"/>
    </row>
    <row r="538" spans="2:2" x14ac:dyDescent="0.25">
      <c r="B538" s="3"/>
    </row>
    <row r="539" spans="2:2" x14ac:dyDescent="0.25">
      <c r="B539" s="3"/>
    </row>
    <row r="540" spans="2:2" x14ac:dyDescent="0.25">
      <c r="B540" s="3"/>
    </row>
    <row r="541" spans="2:2" x14ac:dyDescent="0.25">
      <c r="B541" s="3"/>
    </row>
    <row r="542" spans="2:2" x14ac:dyDescent="0.25">
      <c r="B542" s="3"/>
    </row>
    <row r="543" spans="2:2" x14ac:dyDescent="0.25">
      <c r="B543" s="3"/>
    </row>
    <row r="544" spans="2:2" x14ac:dyDescent="0.25">
      <c r="B544" s="3"/>
    </row>
    <row r="545" spans="2:2" x14ac:dyDescent="0.25">
      <c r="B545" s="3"/>
    </row>
    <row r="546" spans="2:2" x14ac:dyDescent="0.25">
      <c r="B546" s="3"/>
    </row>
    <row r="547" spans="2:2" x14ac:dyDescent="0.25">
      <c r="B547" s="3"/>
    </row>
    <row r="548" spans="2:2" x14ac:dyDescent="0.25">
      <c r="B548" s="3"/>
    </row>
    <row r="549" spans="2:2" x14ac:dyDescent="0.25">
      <c r="B549" s="3"/>
    </row>
    <row r="550" spans="2:2" x14ac:dyDescent="0.25">
      <c r="B550" s="3"/>
    </row>
    <row r="551" spans="2:2" x14ac:dyDescent="0.25">
      <c r="B551" s="3"/>
    </row>
    <row r="552" spans="2:2" x14ac:dyDescent="0.25">
      <c r="B552" s="3"/>
    </row>
    <row r="553" spans="2:2" x14ac:dyDescent="0.25">
      <c r="B553" s="3"/>
    </row>
    <row r="554" spans="2:2" x14ac:dyDescent="0.25">
      <c r="B554" s="3"/>
    </row>
    <row r="555" spans="2:2" x14ac:dyDescent="0.25">
      <c r="B555" s="3"/>
    </row>
    <row r="556" spans="2:2" x14ac:dyDescent="0.25">
      <c r="B556" s="3"/>
    </row>
    <row r="557" spans="2:2" x14ac:dyDescent="0.25">
      <c r="B557" s="3"/>
    </row>
    <row r="558" spans="2:2" x14ac:dyDescent="0.25">
      <c r="B558" s="3"/>
    </row>
    <row r="559" spans="2:2" x14ac:dyDescent="0.25">
      <c r="B559" s="3"/>
    </row>
    <row r="560" spans="2:2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</sheetData>
  <mergeCells count="21">
    <mergeCell ref="A3:B3"/>
    <mergeCell ref="A4:A5"/>
    <mergeCell ref="B4:B5"/>
    <mergeCell ref="AH4:AL4"/>
    <mergeCell ref="K4:O4"/>
    <mergeCell ref="P4:Q4"/>
    <mergeCell ref="R4:T4"/>
    <mergeCell ref="U4:AA4"/>
    <mergeCell ref="AB4:AG4"/>
    <mergeCell ref="C3:D3"/>
    <mergeCell ref="N3:O3"/>
    <mergeCell ref="C4:E4"/>
    <mergeCell ref="H4:J4"/>
    <mergeCell ref="F4:G4"/>
    <mergeCell ref="AT5:AU5"/>
    <mergeCell ref="AR6:AS6"/>
    <mergeCell ref="AR5:AS5"/>
    <mergeCell ref="F1:G1"/>
    <mergeCell ref="F2:U2"/>
    <mergeCell ref="AM4:AQ4"/>
    <mergeCell ref="L3:M3"/>
  </mergeCells>
  <pageMargins left="0.70866141732283472" right="0.70866141732283472" top="0.74803149606299213" bottom="0.74803149606299213" header="0.31496062992125984" footer="0.31496062992125984"/>
  <pageSetup paperSize="8" scale="20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Props1.xml><?xml version="1.0" encoding="utf-8"?>
<ds:datastoreItem xmlns:ds="http://schemas.openxmlformats.org/officeDocument/2006/customXml" ds:itemID="{60CC3E95-EFDE-47B3-A554-A1191696E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AF7EE4-02C9-47F9-9F52-FFE02CABE0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B55A75-5F00-477E-8E01-68EE524688EF}">
  <ds:schemaRefs>
    <ds:schemaRef ds:uri="08af1daf-4d65-4367-b350-3be8a26719a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97d1211-358e-42d4-ac28-2eea1279263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31 lipca 2024</vt:lpstr>
      <vt:lpstr>'31 lipca 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Tokarski Marcin</cp:lastModifiedBy>
  <cp:lastPrinted>2024-02-26T14:38:10Z</cp:lastPrinted>
  <dcterms:created xsi:type="dcterms:W3CDTF">2017-01-27T15:14:34Z</dcterms:created>
  <dcterms:modified xsi:type="dcterms:W3CDTF">2024-10-01T12:44:21Z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0x0101006AF368AB361518418A719C6AF79B8581</vt:lpwstr>
  </property>
</Properties>
</file>