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fileSharing readOnlyRecommended="1"/>
  <workbookPr filterPrivacy="1"/>
  <xr:revisionPtr revIDLastSave="0" documentId="13_ncr:1_{8B59888D-7D8C-4B6C-8A2A-B5CE2A065EB4}" xr6:coauthVersionLast="36" xr6:coauthVersionMax="36" xr10:uidLastSave="{00000000-0000-0000-0000-000000000000}"/>
  <bookViews>
    <workbookView xWindow="0" yWindow="0" windowWidth="23040" windowHeight="8196" firstSheet="1" activeTab="2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3" l="1"/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  <c r="K81" i="3" l="1"/>
  <c r="J81" i="3" s="1"/>
  <c r="J80" i="3" s="1"/>
  <c r="E81" i="3"/>
  <c r="Q80" i="3"/>
  <c r="O80" i="3"/>
  <c r="N80" i="3"/>
  <c r="M80" i="3"/>
  <c r="L80" i="3"/>
  <c r="K80" i="3"/>
  <c r="I80" i="3"/>
  <c r="H80" i="3"/>
  <c r="G80" i="3"/>
  <c r="F80" i="3"/>
  <c r="K79" i="3"/>
  <c r="J79" i="3" s="1"/>
  <c r="J78" i="3" s="1"/>
  <c r="E79" i="3"/>
  <c r="Q78" i="3"/>
  <c r="O78" i="3"/>
  <c r="N78" i="3"/>
  <c r="M78" i="3"/>
  <c r="L78" i="3"/>
  <c r="I78" i="3"/>
  <c r="H78" i="3"/>
  <c r="G78" i="3"/>
  <c r="F78" i="3"/>
  <c r="K77" i="3"/>
  <c r="E77" i="3"/>
  <c r="E76" i="3" s="1"/>
  <c r="Q76" i="3"/>
  <c r="O76" i="3"/>
  <c r="N76" i="3"/>
  <c r="M76" i="3"/>
  <c r="L76" i="3"/>
  <c r="I76" i="3"/>
  <c r="H76" i="3"/>
  <c r="G76" i="3"/>
  <c r="F76" i="3"/>
  <c r="K75" i="3"/>
  <c r="J75" i="3" s="1"/>
  <c r="E75" i="3"/>
  <c r="K74" i="3"/>
  <c r="J74" i="3" s="1"/>
  <c r="E74" i="3"/>
  <c r="K73" i="3"/>
  <c r="J73" i="3" s="1"/>
  <c r="E73" i="3"/>
  <c r="K72" i="3"/>
  <c r="J72" i="3" s="1"/>
  <c r="E72" i="3"/>
  <c r="K71" i="3"/>
  <c r="J71" i="3" s="1"/>
  <c r="E71" i="3"/>
  <c r="K70" i="3"/>
  <c r="J70" i="3" s="1"/>
  <c r="E70" i="3"/>
  <c r="K69" i="3"/>
  <c r="J69" i="3" s="1"/>
  <c r="E69" i="3"/>
  <c r="K68" i="3"/>
  <c r="J68" i="3" s="1"/>
  <c r="E68" i="3"/>
  <c r="K67" i="3"/>
  <c r="J67" i="3" s="1"/>
  <c r="E67" i="3"/>
  <c r="K66" i="3"/>
  <c r="J66" i="3" s="1"/>
  <c r="E66" i="3"/>
  <c r="K65" i="3"/>
  <c r="J65" i="3" s="1"/>
  <c r="E65" i="3"/>
  <c r="K64" i="3"/>
  <c r="J64" i="3" s="1"/>
  <c r="E64" i="3"/>
  <c r="Q63" i="3"/>
  <c r="O63" i="3"/>
  <c r="N63" i="3"/>
  <c r="M63" i="3"/>
  <c r="L63" i="3"/>
  <c r="I63" i="3"/>
  <c r="H63" i="3"/>
  <c r="G63" i="3"/>
  <c r="F63" i="3"/>
  <c r="K62" i="3"/>
  <c r="J62" i="3" s="1"/>
  <c r="E62" i="3"/>
  <c r="K61" i="3"/>
  <c r="J61" i="3" s="1"/>
  <c r="E61" i="3"/>
  <c r="K60" i="3"/>
  <c r="J60" i="3" s="1"/>
  <c r="E60" i="3"/>
  <c r="K59" i="3"/>
  <c r="J59" i="3" s="1"/>
  <c r="E59" i="3"/>
  <c r="K58" i="3"/>
  <c r="J58" i="3" s="1"/>
  <c r="E58" i="3"/>
  <c r="K57" i="3"/>
  <c r="J57" i="3" s="1"/>
  <c r="E57" i="3"/>
  <c r="K56" i="3"/>
  <c r="J56" i="3" s="1"/>
  <c r="E56" i="3"/>
  <c r="K55" i="3"/>
  <c r="J55" i="3" s="1"/>
  <c r="E55" i="3"/>
  <c r="K54" i="3"/>
  <c r="J54" i="3" s="1"/>
  <c r="E54" i="3"/>
  <c r="K53" i="3"/>
  <c r="J53" i="3" s="1"/>
  <c r="E53" i="3"/>
  <c r="K52" i="3"/>
  <c r="J52" i="3" s="1"/>
  <c r="E52" i="3"/>
  <c r="K51" i="3"/>
  <c r="J51" i="3" s="1"/>
  <c r="E51" i="3"/>
  <c r="K50" i="3"/>
  <c r="J50" i="3" s="1"/>
  <c r="E50" i="3"/>
  <c r="K49" i="3"/>
  <c r="J49" i="3" s="1"/>
  <c r="E49" i="3"/>
  <c r="K48" i="3"/>
  <c r="J48" i="3" s="1"/>
  <c r="E48" i="3"/>
  <c r="K47" i="3"/>
  <c r="J47" i="3" s="1"/>
  <c r="E47" i="3"/>
  <c r="K46" i="3"/>
  <c r="J46" i="3" s="1"/>
  <c r="E46" i="3"/>
  <c r="K45" i="3"/>
  <c r="J45" i="3" s="1"/>
  <c r="E45" i="3"/>
  <c r="K44" i="3"/>
  <c r="J44" i="3" s="1"/>
  <c r="E44" i="3"/>
  <c r="K43" i="3"/>
  <c r="J43" i="3" s="1"/>
  <c r="E43" i="3"/>
  <c r="K42" i="3"/>
  <c r="J42" i="3" s="1"/>
  <c r="E42" i="3"/>
  <c r="Q41" i="3"/>
  <c r="O41" i="3"/>
  <c r="N41" i="3"/>
  <c r="N82" i="3" s="1"/>
  <c r="M41" i="3"/>
  <c r="L41" i="3"/>
  <c r="I41" i="3"/>
  <c r="H41" i="3"/>
  <c r="G41" i="3"/>
  <c r="F41" i="3"/>
  <c r="E40" i="3"/>
  <c r="K39" i="3"/>
  <c r="J39" i="3" s="1"/>
  <c r="E39" i="3"/>
  <c r="Q38" i="3"/>
  <c r="O38" i="3"/>
  <c r="M38" i="3"/>
  <c r="L38" i="3"/>
  <c r="I38" i="3"/>
  <c r="H38" i="3"/>
  <c r="G38" i="3"/>
  <c r="F38" i="3"/>
  <c r="K37" i="3"/>
  <c r="J37" i="3" s="1"/>
  <c r="E37" i="3"/>
  <c r="K36" i="3"/>
  <c r="J36" i="3" s="1"/>
  <c r="E36" i="3"/>
  <c r="K35" i="3"/>
  <c r="J35" i="3" s="1"/>
  <c r="E35" i="3"/>
  <c r="Q34" i="3"/>
  <c r="O34" i="3"/>
  <c r="N34" i="3"/>
  <c r="M34" i="3"/>
  <c r="L34" i="3"/>
  <c r="I34" i="3"/>
  <c r="H34" i="3"/>
  <c r="G34" i="3"/>
  <c r="F34" i="3"/>
  <c r="K33" i="3"/>
  <c r="J33" i="3" s="1"/>
  <c r="E33" i="3"/>
  <c r="K32" i="3"/>
  <c r="J32" i="3" s="1"/>
  <c r="E32" i="3"/>
  <c r="K31" i="3"/>
  <c r="J31" i="3" s="1"/>
  <c r="E31" i="3"/>
  <c r="K30" i="3"/>
  <c r="J30" i="3" s="1"/>
  <c r="E30" i="3"/>
  <c r="K29" i="3"/>
  <c r="J29" i="3" s="1"/>
  <c r="E29" i="3"/>
  <c r="K28" i="3"/>
  <c r="J28" i="3" s="1"/>
  <c r="E28" i="3"/>
  <c r="K27" i="3"/>
  <c r="J27" i="3" s="1"/>
  <c r="E27" i="3"/>
  <c r="K26" i="3"/>
  <c r="J26" i="3" s="1"/>
  <c r="E26" i="3"/>
  <c r="K25" i="3"/>
  <c r="J25" i="3" s="1"/>
  <c r="E25" i="3"/>
  <c r="K24" i="3"/>
  <c r="J24" i="3" s="1"/>
  <c r="E24" i="3"/>
  <c r="K23" i="3"/>
  <c r="J23" i="3" s="1"/>
  <c r="E23" i="3"/>
  <c r="K22" i="3"/>
  <c r="J22" i="3" s="1"/>
  <c r="E22" i="3"/>
  <c r="K21" i="3"/>
  <c r="J21" i="3" s="1"/>
  <c r="E21" i="3"/>
  <c r="K20" i="3"/>
  <c r="J20" i="3" s="1"/>
  <c r="E20" i="3"/>
  <c r="K19" i="3"/>
  <c r="J19" i="3" s="1"/>
  <c r="E19" i="3"/>
  <c r="K18" i="3"/>
  <c r="J18" i="3" s="1"/>
  <c r="E18" i="3"/>
  <c r="K17" i="3"/>
  <c r="J17" i="3" s="1"/>
  <c r="E17" i="3"/>
  <c r="Q16" i="3"/>
  <c r="O16" i="3"/>
  <c r="N16" i="3"/>
  <c r="M16" i="3"/>
  <c r="L16" i="3"/>
  <c r="I16" i="3"/>
  <c r="H16" i="3"/>
  <c r="G16" i="3"/>
  <c r="F16" i="3"/>
  <c r="K15" i="3"/>
  <c r="J15" i="3" s="1"/>
  <c r="E15" i="3"/>
  <c r="K14" i="3"/>
  <c r="J14" i="3" s="1"/>
  <c r="E14" i="3"/>
  <c r="K13" i="3"/>
  <c r="J13" i="3" s="1"/>
  <c r="E13" i="3"/>
  <c r="K12" i="3"/>
  <c r="J12" i="3" s="1"/>
  <c r="E12" i="3"/>
  <c r="K11" i="3"/>
  <c r="J11" i="3" s="1"/>
  <c r="E11" i="3"/>
  <c r="K10" i="3"/>
  <c r="E10" i="3"/>
  <c r="Q9" i="3"/>
  <c r="O9" i="3"/>
  <c r="N9" i="3"/>
  <c r="M9" i="3"/>
  <c r="L9" i="3"/>
  <c r="I9" i="3"/>
  <c r="H9" i="3"/>
  <c r="G9" i="3"/>
  <c r="F9" i="3"/>
  <c r="I82" i="3" l="1"/>
  <c r="K78" i="3"/>
  <c r="P36" i="3"/>
  <c r="P68" i="3"/>
  <c r="P29" i="3"/>
  <c r="M83" i="3"/>
  <c r="P20" i="3"/>
  <c r="F82" i="3"/>
  <c r="J34" i="3"/>
  <c r="P75" i="3"/>
  <c r="E9" i="3"/>
  <c r="I83" i="3"/>
  <c r="I84" i="3" s="1"/>
  <c r="P19" i="3"/>
  <c r="P23" i="3"/>
  <c r="Q82" i="3"/>
  <c r="P67" i="3"/>
  <c r="P33" i="3"/>
  <c r="Q83" i="3"/>
  <c r="P22" i="3"/>
  <c r="P26" i="3"/>
  <c r="M82" i="3"/>
  <c r="P64" i="3"/>
  <c r="P71" i="3"/>
  <c r="J41" i="3"/>
  <c r="J82" i="3" s="1"/>
  <c r="J63" i="3"/>
  <c r="P31" i="3"/>
  <c r="P53" i="3"/>
  <c r="P65" i="3"/>
  <c r="H83" i="3"/>
  <c r="P21" i="3"/>
  <c r="P25" i="3"/>
  <c r="P30" i="3"/>
  <c r="P52" i="3"/>
  <c r="P57" i="3"/>
  <c r="E63" i="3"/>
  <c r="P48" i="3"/>
  <c r="P66" i="3"/>
  <c r="K34" i="3"/>
  <c r="H82" i="3"/>
  <c r="K41" i="3"/>
  <c r="K82" i="3" s="1"/>
  <c r="P45" i="3"/>
  <c r="P56" i="3"/>
  <c r="P61" i="3"/>
  <c r="P72" i="3"/>
  <c r="J16" i="3"/>
  <c r="P27" i="3"/>
  <c r="P32" i="3"/>
  <c r="P44" i="3"/>
  <c r="P49" i="3"/>
  <c r="P60" i="3"/>
  <c r="K9" i="3"/>
  <c r="K16" i="3"/>
  <c r="P18" i="3"/>
  <c r="N38" i="3"/>
  <c r="N83" i="3" s="1"/>
  <c r="N84" i="3" s="1"/>
  <c r="K40" i="3"/>
  <c r="F83" i="3"/>
  <c r="J10" i="3"/>
  <c r="J9" i="3" s="1"/>
  <c r="P17" i="3"/>
  <c r="E16" i="3"/>
  <c r="G83" i="3"/>
  <c r="O83" i="3"/>
  <c r="P11" i="3"/>
  <c r="P12" i="3"/>
  <c r="P13" i="3"/>
  <c r="P14" i="3"/>
  <c r="P15" i="3"/>
  <c r="P28" i="3"/>
  <c r="P35" i="3"/>
  <c r="E34" i="3"/>
  <c r="P37" i="3"/>
  <c r="P42" i="3"/>
  <c r="E41" i="3"/>
  <c r="P69" i="3"/>
  <c r="J77" i="3"/>
  <c r="K76" i="3"/>
  <c r="L83" i="3"/>
  <c r="P24" i="3"/>
  <c r="P39" i="3"/>
  <c r="E38" i="3"/>
  <c r="P47" i="3"/>
  <c r="P51" i="3"/>
  <c r="P55" i="3"/>
  <c r="P59" i="3"/>
  <c r="G82" i="3"/>
  <c r="O82" i="3"/>
  <c r="P74" i="3"/>
  <c r="L82" i="3"/>
  <c r="P43" i="3"/>
  <c r="P46" i="3"/>
  <c r="P50" i="3"/>
  <c r="P54" i="3"/>
  <c r="P58" i="3"/>
  <c r="P62" i="3"/>
  <c r="P70" i="3"/>
  <c r="P73" i="3"/>
  <c r="P79" i="3"/>
  <c r="P81" i="3"/>
  <c r="E80" i="3"/>
  <c r="K63" i="3"/>
  <c r="E78" i="3"/>
  <c r="M84" i="3" l="1"/>
  <c r="F84" i="3"/>
  <c r="Q84" i="3"/>
  <c r="P10" i="3"/>
  <c r="H84" i="3"/>
  <c r="P63" i="3"/>
  <c r="O84" i="3"/>
  <c r="E82" i="3"/>
  <c r="P34" i="3"/>
  <c r="P80" i="3"/>
  <c r="P78" i="3"/>
  <c r="P41" i="3"/>
  <c r="P16" i="3"/>
  <c r="E83" i="3"/>
  <c r="J40" i="3"/>
  <c r="K38" i="3"/>
  <c r="L84" i="3"/>
  <c r="G84" i="3"/>
  <c r="J76" i="3"/>
  <c r="P77" i="3"/>
  <c r="P9" i="3" l="1"/>
  <c r="P82" i="3"/>
  <c r="E84" i="3"/>
  <c r="P40" i="3"/>
  <c r="J38" i="3"/>
  <c r="J83" i="3" s="1"/>
  <c r="J84" i="3" s="1"/>
  <c r="P76" i="3"/>
  <c r="K83" i="3"/>
  <c r="K84" i="3" s="1"/>
  <c r="P38" i="3" l="1"/>
  <c r="P83" i="3" s="1"/>
  <c r="P84" i="3" s="1"/>
</calcChain>
</file>

<file path=xl/sharedStrings.xml><?xml version="1.0" encoding="utf-8"?>
<sst xmlns="http://schemas.openxmlformats.org/spreadsheetml/2006/main" count="1076" uniqueCount="262">
  <si>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</si>
  <si>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</si>
  <si>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</si>
  <si>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</si>
  <si>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</si>
  <si>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</si>
  <si>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</si>
  <si>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</si>
  <si>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</si>
  <si>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</si>
  <si>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</si>
  <si>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</si>
  <si>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</si>
  <si>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</si>
  <si>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</si>
  <si>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</si>
  <si>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</si>
  <si>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</si>
  <si>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</si>
  <si>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</si>
  <si>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</si>
  <si>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</si>
  <si>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</si>
  <si>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</si>
  <si>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</si>
  <si>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</si>
  <si>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</si>
  <si>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</si>
  <si>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</si>
  <si>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</si>
  <si>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</si>
  <si>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</si>
  <si>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</si>
  <si>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</si>
  <si>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</si>
  <si>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</si>
  <si>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</si>
  <si>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</si>
  <si>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</si>
  <si>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</si>
  <si>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</si>
  <si>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</si>
  <si>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</si>
  <si>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</si>
  <si>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</si>
  <si>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</si>
  <si>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</si>
  <si>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</si>
  <si>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</si>
  <si>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</si>
  <si>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</si>
  <si>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</si>
  <si>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</si>
  <si>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</si>
  <si>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</si>
  <si>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</si>
  <si>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</si>
  <si>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</si>
  <si>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</si>
  <si>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</si>
  <si>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</si>
  <si>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</si>
  <si>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</si>
  <si>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</si>
  <si>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</si>
  <si>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</si>
  <si>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</si>
  <si>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</si>
  <si>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</si>
  <si>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</si>
  <si>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</si>
  <si>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</si>
  <si>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</si>
  <si>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</si>
  <si>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</si>
  <si>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</si>
  <si>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</si>
  <si>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</si>
  <si>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</si>
  <si>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</si>
  <si>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</si>
  <si>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</si>
  <si>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</si>
  <si>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</si>
  <si>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</si>
  <si>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</si>
  <si>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</si>
  <si>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</si>
  <si>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</si>
  <si>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</si>
  <si>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</si>
  <si>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</si>
  <si>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</si>
  <si>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</si>
  <si>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</si>
  <si>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</si>
  <si>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</si>
  <si>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</si>
  <si>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</si>
  <si>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</si>
  <si>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</si>
  <si>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</si>
  <si>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</si>
  <si>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</si>
  <si>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</si>
  <si>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</si>
  <si>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</si>
  <si>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</si>
  <si>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</si>
  <si>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</si>
  <si>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</si>
  <si>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</si>
  <si>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</si>
  <si>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</si>
  <si>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</si>
  <si>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</si>
  <si>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</si>
  <si>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</si>
  <si>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</si>
  <si>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</si>
  <si>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</si>
  <si>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</si>
  <si>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</si>
  <si>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</si>
  <si>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</si>
  <si>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</si>
  <si>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</si>
  <si>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</si>
  <si>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</si>
  <si>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</si>
  <si>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</si>
  <si>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</si>
  <si>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</si>
  <si>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</si>
  <si>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</si>
  <si>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</si>
  <si>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</si>
  <si>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</si>
  <si>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</si>
  <si>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</si>
  <si>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</si>
  <si>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</si>
  <si>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</si>
  <si>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</si>
  <si>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</si>
  <si>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</si>
  <si>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</si>
  <si>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</si>
  <si>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</si>
  <si>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</si>
  <si>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</si>
  <si>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</si>
  <si>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</si>
  <si>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</si>
  <si>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</si>
  <si>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</si>
  <si>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</si>
  <si>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</si>
  <si>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</si>
  <si>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</si>
  <si>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</si>
  <si>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</si>
  <si>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</si>
  <si>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</si>
  <si>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</si>
  <si>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</si>
  <si>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</si>
  <si>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</si>
  <si>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</si>
  <si>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</si>
  <si>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</si>
  <si>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</si>
  <si>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</si>
  <si>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</si>
  <si>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</si>
  <si>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</si>
  <si>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</si>
  <si>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</si>
  <si>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</si>
  <si>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</si>
  <si>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</si>
  <si>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</si>
  <si>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</si>
  <si>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</si>
  <si>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</si>
  <si>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</si>
  <si>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</si>
  <si>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</si>
  <si>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</si>
  <si>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</si>
  <si>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</si>
  <si>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</si>
  <si>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</si>
  <si>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</si>
  <si>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</si>
  <si>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</si>
  <si>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</si>
  <si>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</si>
  <si>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</si>
  <si>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</si>
  <si>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</si>
  <si>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</si>
  <si>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</si>
  <si>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</si>
  <si>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</si>
  <si>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</si>
  <si>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</si>
  <si>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</si>
  <si>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</si>
  <si>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</si>
  <si>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</si>
  <si>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</si>
  <si>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</si>
  <si>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</si>
  <si>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</si>
  <si>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</si>
  <si>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</si>
  <si>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</si>
  <si>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</si>
  <si>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</si>
  <si>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</si>
  <si>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</si>
  <si>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</si>
  <si>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</si>
  <si>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</si>
  <si>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</si>
  <si>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</si>
  <si>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</si>
  <si>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</si>
  <si>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</si>
  <si>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</si>
  <si>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</si>
  <si>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</si>
  <si>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</si>
  <si>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</si>
  <si>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</si>
  <si>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</si>
  <si>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</si>
  <si>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</si>
  <si>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</si>
  <si>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</si>
  <si>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</si>
  <si>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</si>
  <si>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</si>
  <si>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</si>
  <si>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</si>
  <si>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</si>
  <si>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</si>
  <si>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</si>
  <si>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</si>
  <si>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</si>
  <si>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</si>
  <si>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</si>
  <si>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</si>
  <si>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</si>
  <si>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</si>
  <si>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</si>
  <si>
    <t>4 (i)</t>
  </si>
  <si>
    <t>4 (k)</t>
  </si>
  <si>
    <t>4 (l)</t>
  </si>
  <si>
    <t>4 (iii)</t>
  </si>
  <si>
    <t>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</si>
</sst>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11" xfId="0" applyNumberFormat="1" applyFont="1" applyFill="1" applyBorder="1"/>
    <xf numFmtId="3" fontId="5" fillId="9" borderId="1" xfId="0" applyNumberFormat="1" applyFont="1" applyFill="1" applyBorder="1"/>
    <xf numFmtId="3" fontId="5" fillId="9" borderId="12" xfId="0" applyNumberFormat="1" applyFont="1" applyFill="1" applyBorder="1"/>
    <xf numFmtId="3" fontId="5" fillId="9" borderId="13" xfId="0" applyNumberFormat="1" applyFont="1" applyFill="1" applyBorder="1"/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5" fillId="0" borderId="1" xfId="0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30" t="s">
        <v>91</v>
      </c>
      <c r="B1" s="132" t="s">
        <v>92</v>
      </c>
      <c r="C1" s="132"/>
      <c r="D1" s="134" t="s">
        <v>93</v>
      </c>
      <c r="E1" s="136" t="s">
        <v>94</v>
      </c>
      <c r="F1" s="136"/>
      <c r="G1" s="136"/>
      <c r="H1" s="136"/>
      <c r="I1" s="136"/>
      <c r="J1" s="19" t="s">
        <v>95</v>
      </c>
      <c r="K1" s="136" t="s">
        <v>96</v>
      </c>
      <c r="L1" s="136"/>
      <c r="M1" s="136"/>
      <c r="N1" s="136"/>
      <c r="O1" s="123" t="s">
        <v>97</v>
      </c>
      <c r="P1" s="123" t="s">
        <v>98</v>
      </c>
      <c r="Q1" s="125" t="s">
        <v>99</v>
      </c>
    </row>
    <row r="2" spans="1:17" ht="30.6" x14ac:dyDescent="0.2">
      <c r="A2" s="131"/>
      <c r="B2" s="133"/>
      <c r="C2" s="133"/>
      <c r="D2" s="135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24"/>
      <c r="P2" s="124"/>
      <c r="Q2" s="126"/>
    </row>
    <row r="3" spans="1:17" x14ac:dyDescent="0.2">
      <c r="A3" s="131"/>
      <c r="B3" s="133"/>
      <c r="C3" s="133"/>
      <c r="D3" s="135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31"/>
      <c r="B4" s="133"/>
      <c r="C4" s="133"/>
      <c r="D4" s="135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7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8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8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8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8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8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8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8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8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8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8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8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8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8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8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8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8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8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8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8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8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8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8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8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8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8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8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8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8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8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8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8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8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8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8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8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8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8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8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8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8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8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8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8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8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8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8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8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8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8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8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8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8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8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8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8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8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8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8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8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8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8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8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8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8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8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8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8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8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8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8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8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8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8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8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9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 filterMode="1">
    <pageSetUpPr fitToPage="1"/>
  </sheetPr>
  <dimension ref="A1:T94"/>
  <sheetViews>
    <sheetView workbookViewId="0">
      <pane xSplit="3" ySplit="8" topLeftCell="D21" activePane="bottomRight" state="frozen"/>
      <selection pane="topRight" activeCell="D1" sqref="D1"/>
      <selection pane="bottomLeft" activeCell="A6" sqref="A6"/>
      <selection pane="bottomRight" activeCell="B38" sqref="B38"/>
    </sheetView>
  </sheetViews>
  <sheetFormatPr defaultRowHeight="10.199999999999999" x14ac:dyDescent="0.2"/>
  <cols>
    <col min="1" max="1" width="11.109375" style="21" customWidth="1"/>
    <col min="2" max="2" width="5.6640625" style="103" customWidth="1"/>
    <col min="3" max="3" width="58.5546875" style="70" bestFit="1" customWidth="1"/>
    <col min="4" max="4" width="4.5546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16384" width="8.88671875" style="21"/>
  </cols>
  <sheetData>
    <row r="1" spans="1:17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137"/>
      <c r="P1" s="138"/>
      <c r="Q1" s="138"/>
    </row>
    <row r="2" spans="1:17" ht="30.6" customHeight="1" x14ac:dyDescent="0.2">
      <c r="A2" s="140" t="s">
        <v>256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38"/>
      <c r="P2" s="138"/>
      <c r="Q2" s="138"/>
    </row>
    <row r="3" spans="1:17" ht="10.8" thickBot="1" x14ac:dyDescent="0.25">
      <c r="O3" s="139"/>
      <c r="P3" s="139"/>
      <c r="Q3" s="139"/>
    </row>
    <row r="4" spans="1:17" x14ac:dyDescent="0.2">
      <c r="A4" s="130" t="s">
        <v>91</v>
      </c>
      <c r="B4" s="132" t="s">
        <v>92</v>
      </c>
      <c r="C4" s="132"/>
      <c r="D4" s="134" t="s">
        <v>93</v>
      </c>
      <c r="E4" s="136" t="s">
        <v>94</v>
      </c>
      <c r="F4" s="136"/>
      <c r="G4" s="136"/>
      <c r="H4" s="136"/>
      <c r="I4" s="136"/>
      <c r="J4" s="87" t="s">
        <v>95</v>
      </c>
      <c r="K4" s="136" t="s">
        <v>96</v>
      </c>
      <c r="L4" s="136"/>
      <c r="M4" s="136"/>
      <c r="N4" s="136"/>
      <c r="O4" s="123" t="s">
        <v>97</v>
      </c>
      <c r="P4" s="123" t="s">
        <v>98</v>
      </c>
      <c r="Q4" s="125" t="s">
        <v>99</v>
      </c>
    </row>
    <row r="5" spans="1:17" ht="30.6" x14ac:dyDescent="0.2">
      <c r="A5" s="131"/>
      <c r="B5" s="133"/>
      <c r="C5" s="133"/>
      <c r="D5" s="135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24"/>
      <c r="P5" s="124"/>
      <c r="Q5" s="126"/>
    </row>
    <row r="6" spans="1:17" x14ac:dyDescent="0.2">
      <c r="A6" s="131"/>
      <c r="B6" s="133"/>
      <c r="C6" s="133"/>
      <c r="D6" s="135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17" x14ac:dyDescent="0.2">
      <c r="A7" s="131"/>
      <c r="B7" s="133"/>
      <c r="C7" s="133"/>
      <c r="D7" s="135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17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17" ht="15" customHeight="1" x14ac:dyDescent="0.2">
      <c r="A9" s="31" t="s">
        <v>9</v>
      </c>
      <c r="B9" s="99" t="s">
        <v>210</v>
      </c>
      <c r="C9" s="32" t="s">
        <v>124</v>
      </c>
      <c r="D9" s="127" t="s">
        <v>125</v>
      </c>
      <c r="E9" s="36">
        <f t="shared" ref="E9:N9" si="0">SUM(E10:E15)</f>
        <v>183808765</v>
      </c>
      <c r="F9" s="36">
        <f t="shared" si="0"/>
        <v>0</v>
      </c>
      <c r="G9" s="36">
        <f t="shared" si="0"/>
        <v>183808765</v>
      </c>
      <c r="H9" s="36">
        <f t="shared" si="0"/>
        <v>0</v>
      </c>
      <c r="I9" s="36">
        <f t="shared" si="0"/>
        <v>0</v>
      </c>
      <c r="J9" s="36">
        <f t="shared" si="0"/>
        <v>32436841.089321248</v>
      </c>
      <c r="K9" s="36">
        <f t="shared" si="0"/>
        <v>3243684.8922396605</v>
      </c>
      <c r="L9" s="36">
        <f t="shared" si="0"/>
        <v>0</v>
      </c>
      <c r="M9" s="36">
        <f t="shared" si="0"/>
        <v>0</v>
      </c>
      <c r="N9" s="36">
        <f t="shared" si="0"/>
        <v>3243684.8922396605</v>
      </c>
      <c r="O9" s="36">
        <f>SUM(O10:O15)</f>
        <v>29193156.197081588</v>
      </c>
      <c r="P9" s="36">
        <f t="shared" ref="P9:Q9" si="1">SUM(P10:P15)</f>
        <v>216245606.08932126</v>
      </c>
      <c r="Q9" s="36">
        <f t="shared" si="1"/>
        <v>0</v>
      </c>
    </row>
    <row r="10" spans="1:17" ht="15" customHeight="1" x14ac:dyDescent="0.2">
      <c r="A10" s="38" t="s">
        <v>10</v>
      </c>
      <c r="B10" s="97" t="s">
        <v>218</v>
      </c>
      <c r="C10" s="39" t="s">
        <v>126</v>
      </c>
      <c r="D10" s="128"/>
      <c r="E10" s="40">
        <f t="shared" ref="E10:E15" si="2">F10+G10+H10+I10</f>
        <v>40354011</v>
      </c>
      <c r="F10" s="41">
        <v>0</v>
      </c>
      <c r="G10" s="42">
        <v>40354011</v>
      </c>
      <c r="H10" s="42">
        <v>0</v>
      </c>
      <c r="I10" s="43">
        <v>0</v>
      </c>
      <c r="J10" s="40">
        <f t="shared" ref="J10:J15" si="3">K10+O10</f>
        <v>7121296</v>
      </c>
      <c r="K10" s="40">
        <f t="shared" ref="K10:K15" si="4">L10+M10+N10</f>
        <v>712130</v>
      </c>
      <c r="L10" s="41">
        <v>0</v>
      </c>
      <c r="M10" s="42">
        <v>0</v>
      </c>
      <c r="N10" s="42">
        <v>712130</v>
      </c>
      <c r="O10" s="43">
        <v>6409166</v>
      </c>
      <c r="P10" s="40">
        <f t="shared" ref="P10:P15" si="5">E10+J10</f>
        <v>47475307</v>
      </c>
      <c r="Q10" s="44">
        <v>0</v>
      </c>
    </row>
    <row r="11" spans="1:17" ht="15" customHeight="1" x14ac:dyDescent="0.2">
      <c r="A11" s="38" t="s">
        <v>11</v>
      </c>
      <c r="B11" s="97" t="s">
        <v>218</v>
      </c>
      <c r="C11" s="39" t="s">
        <v>127</v>
      </c>
      <c r="D11" s="128"/>
      <c r="E11" s="40">
        <f t="shared" si="2"/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f t="shared" si="3"/>
        <v>2696635.5980158783</v>
      </c>
      <c r="K11" s="40">
        <f t="shared" si="4"/>
        <v>269663.63462305511</v>
      </c>
      <c r="L11" s="41">
        <v>0</v>
      </c>
      <c r="M11" s="42">
        <v>0</v>
      </c>
      <c r="N11" s="42">
        <v>269663.63462305511</v>
      </c>
      <c r="O11" s="43">
        <v>2426971.963392823</v>
      </c>
      <c r="P11" s="40">
        <f t="shared" si="5"/>
        <v>17977570.598015878</v>
      </c>
      <c r="Q11" s="44">
        <v>0</v>
      </c>
    </row>
    <row r="12" spans="1:17" ht="14.4" hidden="1" customHeight="1" x14ac:dyDescent="0.2">
      <c r="A12" s="38" t="s">
        <v>12</v>
      </c>
      <c r="B12" s="97"/>
      <c r="C12" s="39" t="s">
        <v>128</v>
      </c>
      <c r="D12" s="128"/>
      <c r="E12" s="40">
        <f t="shared" si="2"/>
        <v>3901516</v>
      </c>
      <c r="F12" s="41">
        <v>0</v>
      </c>
      <c r="G12" s="42">
        <v>3901516</v>
      </c>
      <c r="H12" s="42">
        <v>0</v>
      </c>
      <c r="I12" s="43">
        <v>0</v>
      </c>
      <c r="J12" s="40">
        <f t="shared" si="3"/>
        <v>688503</v>
      </c>
      <c r="K12" s="40">
        <f t="shared" si="4"/>
        <v>68850</v>
      </c>
      <c r="L12" s="41">
        <v>0</v>
      </c>
      <c r="M12" s="42">
        <v>0</v>
      </c>
      <c r="N12" s="42">
        <v>68850</v>
      </c>
      <c r="O12" s="43">
        <v>619653</v>
      </c>
      <c r="P12" s="40">
        <f t="shared" si="5"/>
        <v>4590019</v>
      </c>
      <c r="Q12" s="44">
        <v>0</v>
      </c>
    </row>
    <row r="13" spans="1:17" ht="15" hidden="1" customHeight="1" x14ac:dyDescent="0.2">
      <c r="A13" s="38" t="s">
        <v>13</v>
      </c>
      <c r="B13" s="97"/>
      <c r="C13" s="39" t="s">
        <v>129</v>
      </c>
      <c r="D13" s="128"/>
      <c r="E13" s="40">
        <f t="shared" si="2"/>
        <v>29395068</v>
      </c>
      <c r="F13" s="41">
        <v>0</v>
      </c>
      <c r="G13" s="42">
        <v>29395068</v>
      </c>
      <c r="H13" s="42">
        <v>0</v>
      </c>
      <c r="I13" s="43">
        <v>0</v>
      </c>
      <c r="J13" s="40">
        <f t="shared" si="3"/>
        <v>5187364.9599908255</v>
      </c>
      <c r="K13" s="40">
        <f t="shared" si="4"/>
        <v>518736.63992889569</v>
      </c>
      <c r="L13" s="41">
        <v>0</v>
      </c>
      <c r="M13" s="42">
        <v>0</v>
      </c>
      <c r="N13" s="42">
        <v>518736.63992889569</v>
      </c>
      <c r="O13" s="43">
        <v>4668628.3200619295</v>
      </c>
      <c r="P13" s="40">
        <f t="shared" si="5"/>
        <v>34582432.959990829</v>
      </c>
      <c r="Q13" s="44">
        <v>0</v>
      </c>
    </row>
    <row r="14" spans="1:17" ht="15" customHeight="1" x14ac:dyDescent="0.2">
      <c r="A14" s="38" t="s">
        <v>14</v>
      </c>
      <c r="B14" s="97" t="s">
        <v>219</v>
      </c>
      <c r="C14" s="39" t="s">
        <v>130</v>
      </c>
      <c r="D14" s="128"/>
      <c r="E14" s="40">
        <f t="shared" si="2"/>
        <v>59130424</v>
      </c>
      <c r="F14" s="41">
        <v>0</v>
      </c>
      <c r="G14" s="42">
        <v>59130424</v>
      </c>
      <c r="H14" s="42">
        <v>0</v>
      </c>
      <c r="I14" s="43">
        <v>0</v>
      </c>
      <c r="J14" s="40">
        <f t="shared" si="3"/>
        <v>10434780.743728865</v>
      </c>
      <c r="K14" s="40">
        <f t="shared" si="4"/>
        <v>1043478.3638986966</v>
      </c>
      <c r="L14" s="41">
        <v>0</v>
      </c>
      <c r="M14" s="42">
        <v>0</v>
      </c>
      <c r="N14" s="42">
        <v>1043478.3638986966</v>
      </c>
      <c r="O14" s="43">
        <v>9391302.3798301686</v>
      </c>
      <c r="P14" s="40">
        <f t="shared" si="5"/>
        <v>69565204.743728861</v>
      </c>
      <c r="Q14" s="44">
        <v>0</v>
      </c>
    </row>
    <row r="15" spans="1:17" ht="15" customHeight="1" x14ac:dyDescent="0.2">
      <c r="A15" s="38" t="s">
        <v>15</v>
      </c>
      <c r="B15" s="97" t="s">
        <v>219</v>
      </c>
      <c r="C15" s="39" t="s">
        <v>131</v>
      </c>
      <c r="D15" s="128"/>
      <c r="E15" s="40">
        <f t="shared" si="2"/>
        <v>35746811</v>
      </c>
      <c r="F15" s="41">
        <v>0</v>
      </c>
      <c r="G15" s="42">
        <v>35746811</v>
      </c>
      <c r="H15" s="42">
        <v>0</v>
      </c>
      <c r="I15" s="43">
        <v>0</v>
      </c>
      <c r="J15" s="40">
        <f t="shared" si="3"/>
        <v>6308260.7875856794</v>
      </c>
      <c r="K15" s="40">
        <f t="shared" si="4"/>
        <v>630826.25378901279</v>
      </c>
      <c r="L15" s="41">
        <v>0</v>
      </c>
      <c r="M15" s="42">
        <v>0</v>
      </c>
      <c r="N15" s="42">
        <v>630826.25378901279</v>
      </c>
      <c r="O15" s="43">
        <v>5677434.5337966662</v>
      </c>
      <c r="P15" s="40">
        <f t="shared" si="5"/>
        <v>42055071.787585676</v>
      </c>
      <c r="Q15" s="44">
        <v>0</v>
      </c>
    </row>
    <row r="16" spans="1:17" ht="15" customHeight="1" x14ac:dyDescent="0.2">
      <c r="A16" s="31" t="s">
        <v>16</v>
      </c>
      <c r="B16" s="99" t="s">
        <v>210</v>
      </c>
      <c r="C16" s="32" t="s">
        <v>132</v>
      </c>
      <c r="D16" s="128"/>
      <c r="E16" s="37">
        <f t="shared" ref="E16:P16" si="6">SUM(E17:E33)</f>
        <v>342886142</v>
      </c>
      <c r="F16" s="37">
        <f t="shared" si="6"/>
        <v>0</v>
      </c>
      <c r="G16" s="37">
        <f t="shared" si="6"/>
        <v>342886142</v>
      </c>
      <c r="H16" s="37">
        <f t="shared" si="6"/>
        <v>0</v>
      </c>
      <c r="I16" s="37">
        <f t="shared" si="6"/>
        <v>0</v>
      </c>
      <c r="J16" s="37">
        <f t="shared" si="6"/>
        <v>60509320</v>
      </c>
      <c r="K16" s="37">
        <f t="shared" si="6"/>
        <v>54458388</v>
      </c>
      <c r="L16" s="37">
        <f t="shared" si="6"/>
        <v>0</v>
      </c>
      <c r="M16" s="37">
        <f t="shared" si="6"/>
        <v>0</v>
      </c>
      <c r="N16" s="37">
        <f t="shared" si="6"/>
        <v>54458388</v>
      </c>
      <c r="O16" s="37">
        <f t="shared" si="6"/>
        <v>6050932</v>
      </c>
      <c r="P16" s="37">
        <f t="shared" si="6"/>
        <v>403395462</v>
      </c>
      <c r="Q16" s="37">
        <f>SUM(Q17:Q33)</f>
        <v>0</v>
      </c>
    </row>
    <row r="17" spans="1:17" ht="15" customHeight="1" x14ac:dyDescent="0.2">
      <c r="A17" s="38" t="s">
        <v>17</v>
      </c>
      <c r="B17" s="94" t="s">
        <v>220</v>
      </c>
      <c r="C17" s="46" t="s">
        <v>133</v>
      </c>
      <c r="D17" s="128"/>
      <c r="E17" s="40">
        <f t="shared" ref="E17:E33" si="7">F17+G17+H17+I17</f>
        <v>31845047</v>
      </c>
      <c r="F17" s="41">
        <v>0</v>
      </c>
      <c r="G17" s="42">
        <v>31845047</v>
      </c>
      <c r="H17" s="42">
        <v>0</v>
      </c>
      <c r="I17" s="43">
        <v>0</v>
      </c>
      <c r="J17" s="40">
        <f t="shared" ref="J17:J33" si="8">K17+O17</f>
        <v>5619714.252954673</v>
      </c>
      <c r="K17" s="40">
        <f t="shared" ref="K17:K33" si="9">L17+M17+N17</f>
        <v>5057742.8276592055</v>
      </c>
      <c r="L17" s="41">
        <v>0</v>
      </c>
      <c r="M17" s="42">
        <v>0</v>
      </c>
      <c r="N17" s="42">
        <v>5057742.8276592055</v>
      </c>
      <c r="O17" s="43">
        <v>561971.42529546726</v>
      </c>
      <c r="P17" s="40">
        <f t="shared" ref="P17:P33" si="10">E17+J17</f>
        <v>37464761.252954677</v>
      </c>
      <c r="Q17" s="44">
        <v>0</v>
      </c>
    </row>
    <row r="18" spans="1:17" ht="15" customHeight="1" x14ac:dyDescent="0.2">
      <c r="A18" s="38" t="s">
        <v>18</v>
      </c>
      <c r="B18" s="94" t="s">
        <v>220</v>
      </c>
      <c r="C18" s="46" t="s">
        <v>134</v>
      </c>
      <c r="D18" s="128"/>
      <c r="E18" s="40">
        <f t="shared" si="7"/>
        <v>48619442</v>
      </c>
      <c r="F18" s="41">
        <v>0</v>
      </c>
      <c r="G18" s="42">
        <v>48619442</v>
      </c>
      <c r="H18" s="42">
        <v>0</v>
      </c>
      <c r="I18" s="43">
        <v>0</v>
      </c>
      <c r="J18" s="40">
        <f t="shared" si="8"/>
        <v>8579901.6461838819</v>
      </c>
      <c r="K18" s="40">
        <f t="shared" si="9"/>
        <v>7721911.4815654932</v>
      </c>
      <c r="L18" s="41">
        <v>0</v>
      </c>
      <c r="M18" s="42">
        <v>0</v>
      </c>
      <c r="N18" s="42">
        <v>7721911.4815654932</v>
      </c>
      <c r="O18" s="43">
        <v>857990.16461838805</v>
      </c>
      <c r="P18" s="40">
        <f t="shared" si="10"/>
        <v>57199343.646183878</v>
      </c>
      <c r="Q18" s="44">
        <v>0</v>
      </c>
    </row>
    <row r="19" spans="1:17" ht="15" customHeight="1" x14ac:dyDescent="0.2">
      <c r="A19" s="38" t="s">
        <v>19</v>
      </c>
      <c r="B19" s="94" t="s">
        <v>220</v>
      </c>
      <c r="C19" s="46" t="s">
        <v>135</v>
      </c>
      <c r="D19" s="128"/>
      <c r="E19" s="40">
        <f t="shared" si="7"/>
        <v>50909870</v>
      </c>
      <c r="F19" s="41">
        <v>0</v>
      </c>
      <c r="G19" s="42">
        <v>50909870</v>
      </c>
      <c r="H19" s="42">
        <v>0</v>
      </c>
      <c r="I19" s="43">
        <v>0</v>
      </c>
      <c r="J19" s="40">
        <f t="shared" si="8"/>
        <v>8984094.8281555213</v>
      </c>
      <c r="K19" s="40">
        <f t="shared" si="9"/>
        <v>8085685.3453399697</v>
      </c>
      <c r="L19" s="41">
        <v>0</v>
      </c>
      <c r="M19" s="42">
        <v>0</v>
      </c>
      <c r="N19" s="42">
        <v>8085685.3453399697</v>
      </c>
      <c r="O19" s="43">
        <v>898409.48281555215</v>
      </c>
      <c r="P19" s="40">
        <f t="shared" si="10"/>
        <v>59893964.828155518</v>
      </c>
      <c r="Q19" s="44">
        <v>0</v>
      </c>
    </row>
    <row r="20" spans="1:17" ht="15" customHeight="1" x14ac:dyDescent="0.2">
      <c r="A20" s="38" t="s">
        <v>20</v>
      </c>
      <c r="B20" s="94" t="s">
        <v>220</v>
      </c>
      <c r="C20" s="46" t="s">
        <v>136</v>
      </c>
      <c r="D20" s="128"/>
      <c r="E20" s="40">
        <f t="shared" si="7"/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f t="shared" si="8"/>
        <v>1764705.9063705176</v>
      </c>
      <c r="K20" s="40">
        <f t="shared" si="9"/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f t="shared" si="10"/>
        <v>11764705.906370517</v>
      </c>
      <c r="Q20" s="44">
        <v>0</v>
      </c>
    </row>
    <row r="21" spans="1:17" ht="15" customHeight="1" x14ac:dyDescent="0.2">
      <c r="A21" s="38" t="s">
        <v>21</v>
      </c>
      <c r="B21" s="94" t="s">
        <v>220</v>
      </c>
      <c r="C21" s="46" t="s">
        <v>137</v>
      </c>
      <c r="D21" s="128"/>
      <c r="E21" s="40">
        <f t="shared" si="7"/>
        <v>19365394</v>
      </c>
      <c r="F21" s="41">
        <v>0</v>
      </c>
      <c r="G21" s="42">
        <v>19365394</v>
      </c>
      <c r="H21" s="42">
        <v>0</v>
      </c>
      <c r="I21" s="43">
        <v>0</v>
      </c>
      <c r="J21" s="40">
        <f t="shared" si="8"/>
        <v>3417422.517099218</v>
      </c>
      <c r="K21" s="40">
        <f t="shared" si="9"/>
        <v>3075680.2653892962</v>
      </c>
      <c r="L21" s="41">
        <v>0</v>
      </c>
      <c r="M21" s="42">
        <v>0</v>
      </c>
      <c r="N21" s="42">
        <v>3075680.2653892962</v>
      </c>
      <c r="O21" s="43">
        <v>341742.25170992181</v>
      </c>
      <c r="P21" s="40">
        <f t="shared" si="10"/>
        <v>22782816.517099217</v>
      </c>
      <c r="Q21" s="44">
        <v>0</v>
      </c>
    </row>
    <row r="22" spans="1:17" ht="15" hidden="1" customHeight="1" x14ac:dyDescent="0.2">
      <c r="A22" s="38" t="s">
        <v>22</v>
      </c>
      <c r="B22" s="94"/>
      <c r="C22" s="46" t="s">
        <v>138</v>
      </c>
      <c r="D22" s="128"/>
      <c r="E22" s="40">
        <f t="shared" si="7"/>
        <v>14441670</v>
      </c>
      <c r="F22" s="41">
        <v>0</v>
      </c>
      <c r="G22" s="42">
        <v>14441670</v>
      </c>
      <c r="H22" s="42">
        <v>0</v>
      </c>
      <c r="I22" s="43">
        <v>0</v>
      </c>
      <c r="J22" s="40">
        <f t="shared" si="8"/>
        <v>2548530.0346853915</v>
      </c>
      <c r="K22" s="40">
        <f t="shared" si="9"/>
        <v>2293677.0312168524</v>
      </c>
      <c r="L22" s="41">
        <v>0</v>
      </c>
      <c r="M22" s="42">
        <v>0</v>
      </c>
      <c r="N22" s="42">
        <v>2293677.0312168524</v>
      </c>
      <c r="O22" s="43">
        <v>254853.00346853913</v>
      </c>
      <c r="P22" s="40">
        <f t="shared" si="10"/>
        <v>16990200.034685392</v>
      </c>
      <c r="Q22" s="44">
        <v>0</v>
      </c>
    </row>
    <row r="23" spans="1:17" ht="15" customHeight="1" x14ac:dyDescent="0.2">
      <c r="A23" s="38" t="s">
        <v>23</v>
      </c>
      <c r="B23" s="94" t="s">
        <v>221</v>
      </c>
      <c r="C23" s="46" t="s">
        <v>139</v>
      </c>
      <c r="D23" s="128"/>
      <c r="E23" s="40">
        <f t="shared" si="7"/>
        <v>10000000</v>
      </c>
      <c r="F23" s="41">
        <v>0</v>
      </c>
      <c r="G23" s="42">
        <v>10000000</v>
      </c>
      <c r="H23" s="42">
        <v>0</v>
      </c>
      <c r="I23" s="43">
        <v>0</v>
      </c>
      <c r="J23" s="40">
        <f t="shared" si="8"/>
        <v>1764705.9063705176</v>
      </c>
      <c r="K23" s="40">
        <f t="shared" si="9"/>
        <v>1588235.3157334658</v>
      </c>
      <c r="L23" s="41">
        <v>0</v>
      </c>
      <c r="M23" s="42">
        <v>0</v>
      </c>
      <c r="N23" s="42">
        <v>1588235.3157334658</v>
      </c>
      <c r="O23" s="43">
        <v>176470.59063705176</v>
      </c>
      <c r="P23" s="40">
        <f t="shared" si="10"/>
        <v>11764705.906370517</v>
      </c>
      <c r="Q23" s="44">
        <v>0</v>
      </c>
    </row>
    <row r="24" spans="1:17" ht="15" customHeight="1" x14ac:dyDescent="0.2">
      <c r="A24" s="38" t="s">
        <v>24</v>
      </c>
      <c r="B24" s="94" t="s">
        <v>221</v>
      </c>
      <c r="C24" s="46" t="s">
        <v>140</v>
      </c>
      <c r="D24" s="128"/>
      <c r="E24" s="40">
        <f t="shared" si="7"/>
        <v>18065580</v>
      </c>
      <c r="F24" s="41">
        <v>0</v>
      </c>
      <c r="G24" s="42">
        <v>18065580</v>
      </c>
      <c r="H24" s="42">
        <v>0</v>
      </c>
      <c r="I24" s="43">
        <v>0</v>
      </c>
      <c r="J24" s="40">
        <f t="shared" si="8"/>
        <v>3188043.5728009096</v>
      </c>
      <c r="K24" s="40">
        <f t="shared" si="9"/>
        <v>2869239.2155208187</v>
      </c>
      <c r="L24" s="41">
        <v>0</v>
      </c>
      <c r="M24" s="42">
        <v>0</v>
      </c>
      <c r="N24" s="42">
        <v>2869239.2155208187</v>
      </c>
      <c r="O24" s="43">
        <v>318804.35728009098</v>
      </c>
      <c r="P24" s="40">
        <f t="shared" si="10"/>
        <v>21253623.572800908</v>
      </c>
      <c r="Q24" s="44">
        <v>0</v>
      </c>
    </row>
    <row r="25" spans="1:17" ht="15" customHeight="1" x14ac:dyDescent="0.2">
      <c r="A25" s="38" t="s">
        <v>25</v>
      </c>
      <c r="B25" s="94" t="s">
        <v>222</v>
      </c>
      <c r="C25" s="46" t="s">
        <v>141</v>
      </c>
      <c r="D25" s="128"/>
      <c r="E25" s="40">
        <f t="shared" si="7"/>
        <v>14027393</v>
      </c>
      <c r="F25" s="41">
        <v>0</v>
      </c>
      <c r="G25" s="42">
        <v>14027393</v>
      </c>
      <c r="H25" s="42">
        <v>0</v>
      </c>
      <c r="I25" s="43">
        <v>0</v>
      </c>
      <c r="J25" s="40">
        <f t="shared" si="8"/>
        <v>2475422.3278080453</v>
      </c>
      <c r="K25" s="40">
        <f t="shared" si="9"/>
        <v>2227880.0950272409</v>
      </c>
      <c r="L25" s="41">
        <v>0</v>
      </c>
      <c r="M25" s="42">
        <v>0</v>
      </c>
      <c r="N25" s="42">
        <v>2227880.0950272409</v>
      </c>
      <c r="O25" s="43">
        <v>247542.23278080454</v>
      </c>
      <c r="P25" s="40">
        <f t="shared" si="10"/>
        <v>16502815.327808045</v>
      </c>
      <c r="Q25" s="44">
        <v>0</v>
      </c>
    </row>
    <row r="26" spans="1:17" ht="15" customHeight="1" x14ac:dyDescent="0.2">
      <c r="A26" s="38" t="s">
        <v>26</v>
      </c>
      <c r="B26" s="94" t="s">
        <v>222</v>
      </c>
      <c r="C26" s="46" t="s">
        <v>142</v>
      </c>
      <c r="D26" s="128"/>
      <c r="E26" s="40">
        <f t="shared" si="7"/>
        <v>14728762</v>
      </c>
      <c r="F26" s="41">
        <v>0</v>
      </c>
      <c r="G26" s="42">
        <v>14728762</v>
      </c>
      <c r="H26" s="42">
        <v>0</v>
      </c>
      <c r="I26" s="43">
        <v>0</v>
      </c>
      <c r="J26" s="40">
        <f t="shared" si="8"/>
        <v>2599193.3294925638</v>
      </c>
      <c r="K26" s="40">
        <f t="shared" si="9"/>
        <v>2339273.9965433073</v>
      </c>
      <c r="L26" s="41">
        <v>0</v>
      </c>
      <c r="M26" s="42">
        <v>0</v>
      </c>
      <c r="N26" s="42">
        <v>2339273.9965433073</v>
      </c>
      <c r="O26" s="43">
        <v>259919.33294925635</v>
      </c>
      <c r="P26" s="40">
        <f t="shared" si="10"/>
        <v>17327955.329492565</v>
      </c>
      <c r="Q26" s="44">
        <v>0</v>
      </c>
    </row>
    <row r="27" spans="1:17" ht="15" customHeight="1" x14ac:dyDescent="0.2">
      <c r="A27" s="38" t="s">
        <v>27</v>
      </c>
      <c r="B27" s="94" t="s">
        <v>222</v>
      </c>
      <c r="C27" s="46" t="s">
        <v>143</v>
      </c>
      <c r="D27" s="128"/>
      <c r="E27" s="40">
        <f t="shared" si="7"/>
        <v>18001820</v>
      </c>
      <c r="F27" s="41">
        <v>0</v>
      </c>
      <c r="G27" s="42">
        <v>18001820</v>
      </c>
      <c r="H27" s="42">
        <v>0</v>
      </c>
      <c r="I27" s="43">
        <v>0</v>
      </c>
      <c r="J27" s="40">
        <f t="shared" si="8"/>
        <v>3176791.8079418913</v>
      </c>
      <c r="K27" s="40">
        <f t="shared" si="9"/>
        <v>2859112.627147702</v>
      </c>
      <c r="L27" s="41">
        <v>0</v>
      </c>
      <c r="M27" s="42">
        <v>0</v>
      </c>
      <c r="N27" s="42">
        <v>2859112.627147702</v>
      </c>
      <c r="O27" s="43">
        <v>317679.1807941891</v>
      </c>
      <c r="P27" s="40">
        <f t="shared" si="10"/>
        <v>21178611.807941891</v>
      </c>
      <c r="Q27" s="44">
        <v>0</v>
      </c>
    </row>
    <row r="28" spans="1:17" ht="15" customHeight="1" x14ac:dyDescent="0.2">
      <c r="A28" s="38" t="s">
        <v>28</v>
      </c>
      <c r="B28" s="94" t="s">
        <v>211</v>
      </c>
      <c r="C28" s="46" t="s">
        <v>144</v>
      </c>
      <c r="D28" s="128"/>
      <c r="E28" s="40">
        <f t="shared" si="7"/>
        <v>21253625</v>
      </c>
      <c r="F28" s="41">
        <v>0</v>
      </c>
      <c r="G28" s="42">
        <v>21253625</v>
      </c>
      <c r="H28" s="42">
        <v>0</v>
      </c>
      <c r="I28" s="43">
        <v>0</v>
      </c>
      <c r="J28" s="40">
        <f t="shared" si="8"/>
        <v>3750639.756928409</v>
      </c>
      <c r="K28" s="40">
        <f t="shared" si="9"/>
        <v>3375575.7812355682</v>
      </c>
      <c r="L28" s="41">
        <v>0</v>
      </c>
      <c r="M28" s="42">
        <v>0</v>
      </c>
      <c r="N28" s="42">
        <v>3375575.7812355682</v>
      </c>
      <c r="O28" s="43">
        <v>375063.97569284093</v>
      </c>
      <c r="P28" s="40">
        <f t="shared" si="10"/>
        <v>25004264.75692841</v>
      </c>
      <c r="Q28" s="44">
        <v>0</v>
      </c>
    </row>
    <row r="29" spans="1:17" ht="15" customHeight="1" x14ac:dyDescent="0.2">
      <c r="A29" s="38" t="s">
        <v>29</v>
      </c>
      <c r="B29" s="94" t="s">
        <v>212</v>
      </c>
      <c r="C29" s="46" t="s">
        <v>145</v>
      </c>
      <c r="D29" s="128"/>
      <c r="E29" s="40">
        <f t="shared" si="7"/>
        <v>29755075</v>
      </c>
      <c r="F29" s="41">
        <v>0</v>
      </c>
      <c r="G29" s="42">
        <v>29755075</v>
      </c>
      <c r="H29" s="42">
        <v>0</v>
      </c>
      <c r="I29" s="43">
        <v>0</v>
      </c>
      <c r="J29" s="40">
        <f t="shared" si="8"/>
        <v>5250895.6596997734</v>
      </c>
      <c r="K29" s="40">
        <f t="shared" si="9"/>
        <v>4725806.0937297959</v>
      </c>
      <c r="L29" s="41">
        <v>0</v>
      </c>
      <c r="M29" s="42">
        <v>0</v>
      </c>
      <c r="N29" s="42">
        <v>4725806.0937297959</v>
      </c>
      <c r="O29" s="43">
        <v>525089.5659699773</v>
      </c>
      <c r="P29" s="40">
        <f t="shared" si="10"/>
        <v>35005970.659699775</v>
      </c>
      <c r="Q29" s="44">
        <v>0</v>
      </c>
    </row>
    <row r="30" spans="1:17" ht="15" customHeight="1" x14ac:dyDescent="0.2">
      <c r="A30" s="38" t="s">
        <v>30</v>
      </c>
      <c r="B30" s="94" t="s">
        <v>212</v>
      </c>
      <c r="C30" s="46" t="s">
        <v>146</v>
      </c>
      <c r="D30" s="128"/>
      <c r="E30" s="40">
        <f t="shared" si="7"/>
        <v>24253189</v>
      </c>
      <c r="F30" s="41">
        <v>0</v>
      </c>
      <c r="G30" s="42">
        <v>24253189</v>
      </c>
      <c r="H30" s="42">
        <v>0</v>
      </c>
      <c r="I30" s="43">
        <v>0</v>
      </c>
      <c r="J30" s="40">
        <f t="shared" si="8"/>
        <v>4279974.5876620468</v>
      </c>
      <c r="K30" s="40">
        <f t="shared" si="9"/>
        <v>3851977.1288958425</v>
      </c>
      <c r="L30" s="41">
        <v>0</v>
      </c>
      <c r="M30" s="42">
        <v>0</v>
      </c>
      <c r="N30" s="42">
        <v>3851977.1288958425</v>
      </c>
      <c r="O30" s="43">
        <v>427997.45876620471</v>
      </c>
      <c r="P30" s="40">
        <f t="shared" si="10"/>
        <v>28533163.587662049</v>
      </c>
      <c r="Q30" s="44">
        <v>0</v>
      </c>
    </row>
    <row r="31" spans="1:17" ht="15" customHeight="1" x14ac:dyDescent="0.2">
      <c r="A31" s="38" t="s">
        <v>31</v>
      </c>
      <c r="B31" s="94" t="s">
        <v>223</v>
      </c>
      <c r="C31" s="46" t="s">
        <v>147</v>
      </c>
      <c r="D31" s="128"/>
      <c r="E31" s="40">
        <f t="shared" si="7"/>
        <v>7944100</v>
      </c>
      <c r="F31" s="41">
        <v>0</v>
      </c>
      <c r="G31" s="42">
        <v>7944100</v>
      </c>
      <c r="H31" s="42">
        <v>0</v>
      </c>
      <c r="I31" s="43">
        <v>0</v>
      </c>
      <c r="J31" s="40">
        <f t="shared" si="8"/>
        <v>1401900.019079803</v>
      </c>
      <c r="K31" s="40">
        <f t="shared" si="9"/>
        <v>1261710.0171718227</v>
      </c>
      <c r="L31" s="41">
        <v>0</v>
      </c>
      <c r="M31" s="42">
        <v>0</v>
      </c>
      <c r="N31" s="42">
        <v>1261710.0171718227</v>
      </c>
      <c r="O31" s="43">
        <v>140190.0019079803</v>
      </c>
      <c r="P31" s="40">
        <f t="shared" si="10"/>
        <v>9346000.0190798026</v>
      </c>
      <c r="Q31" s="44">
        <v>0</v>
      </c>
    </row>
    <row r="32" spans="1:17" ht="15" customHeight="1" x14ac:dyDescent="0.2">
      <c r="A32" s="38" t="s">
        <v>32</v>
      </c>
      <c r="B32" s="94" t="s">
        <v>223</v>
      </c>
      <c r="C32" s="46" t="s">
        <v>148</v>
      </c>
      <c r="D32" s="128"/>
      <c r="E32" s="40">
        <f t="shared" si="7"/>
        <v>4675175</v>
      </c>
      <c r="F32" s="41">
        <v>0</v>
      </c>
      <c r="G32" s="42">
        <v>4675175</v>
      </c>
      <c r="H32" s="42">
        <v>0</v>
      </c>
      <c r="I32" s="43">
        <v>0</v>
      </c>
      <c r="J32" s="40">
        <f t="shared" si="8"/>
        <v>825030.89358157839</v>
      </c>
      <c r="K32" s="40">
        <f t="shared" si="9"/>
        <v>742527.80422342056</v>
      </c>
      <c r="L32" s="41">
        <v>0</v>
      </c>
      <c r="M32" s="42">
        <v>0</v>
      </c>
      <c r="N32" s="42">
        <v>742527.80422342056</v>
      </c>
      <c r="O32" s="43">
        <v>82503.089358157842</v>
      </c>
      <c r="P32" s="40">
        <f t="shared" si="10"/>
        <v>5500205.8935815785</v>
      </c>
      <c r="Q32" s="44">
        <v>0</v>
      </c>
    </row>
    <row r="33" spans="1:17" ht="15" customHeight="1" x14ac:dyDescent="0.2">
      <c r="A33" s="38" t="s">
        <v>33</v>
      </c>
      <c r="B33" s="94" t="s">
        <v>223</v>
      </c>
      <c r="C33" s="46" t="s">
        <v>149</v>
      </c>
      <c r="D33" s="128"/>
      <c r="E33" s="40">
        <f t="shared" si="7"/>
        <v>5000000</v>
      </c>
      <c r="F33" s="41">
        <v>0</v>
      </c>
      <c r="G33" s="42">
        <v>5000000</v>
      </c>
      <c r="H33" s="42">
        <v>0</v>
      </c>
      <c r="I33" s="43">
        <v>0</v>
      </c>
      <c r="J33" s="40">
        <f t="shared" si="8"/>
        <v>882352.95318525878</v>
      </c>
      <c r="K33" s="40">
        <f t="shared" si="9"/>
        <v>794117.65786673292</v>
      </c>
      <c r="L33" s="41">
        <v>0</v>
      </c>
      <c r="M33" s="42">
        <v>0</v>
      </c>
      <c r="N33" s="42">
        <v>794117.65786673292</v>
      </c>
      <c r="O33" s="43">
        <v>88235.295318525881</v>
      </c>
      <c r="P33" s="40">
        <f t="shared" si="10"/>
        <v>5882352.9531852584</v>
      </c>
      <c r="Q33" s="44">
        <v>0</v>
      </c>
    </row>
    <row r="34" spans="1:17" ht="15" customHeight="1" x14ac:dyDescent="0.2">
      <c r="A34" s="31" t="s">
        <v>34</v>
      </c>
      <c r="B34" s="100" t="s">
        <v>210</v>
      </c>
      <c r="C34" s="47" t="s">
        <v>150</v>
      </c>
      <c r="D34" s="128"/>
      <c r="E34" s="48">
        <f>SUM(E35:E37)</f>
        <v>148412027</v>
      </c>
      <c r="F34" s="34">
        <f t="shared" ref="F34:Q34" si="11">SUM(F35:F37)</f>
        <v>0</v>
      </c>
      <c r="G34" s="35">
        <f t="shared" si="11"/>
        <v>148412027</v>
      </c>
      <c r="H34" s="35">
        <f t="shared" si="11"/>
        <v>0</v>
      </c>
      <c r="I34" s="36">
        <f t="shared" si="11"/>
        <v>0</v>
      </c>
      <c r="J34" s="45">
        <f t="shared" si="11"/>
        <v>26190358</v>
      </c>
      <c r="K34" s="45">
        <f t="shared" si="11"/>
        <v>26190358</v>
      </c>
      <c r="L34" s="34">
        <f t="shared" si="11"/>
        <v>0</v>
      </c>
      <c r="M34" s="35">
        <f t="shared" si="11"/>
        <v>0</v>
      </c>
      <c r="N34" s="35">
        <f t="shared" si="11"/>
        <v>26190358</v>
      </c>
      <c r="O34" s="36">
        <f t="shared" si="11"/>
        <v>0</v>
      </c>
      <c r="P34" s="45">
        <f t="shared" si="11"/>
        <v>174602385</v>
      </c>
      <c r="Q34" s="37">
        <f t="shared" si="11"/>
        <v>0</v>
      </c>
    </row>
    <row r="35" spans="1:17" ht="15" customHeight="1" x14ac:dyDescent="0.2">
      <c r="A35" s="49" t="s">
        <v>35</v>
      </c>
      <c r="B35" s="95" t="s">
        <v>204</v>
      </c>
      <c r="C35" s="51" t="s">
        <v>151</v>
      </c>
      <c r="D35" s="128"/>
      <c r="E35" s="40">
        <f>F35+G35+H35+I35</f>
        <v>12004348</v>
      </c>
      <c r="F35" s="41">
        <v>0</v>
      </c>
      <c r="G35" s="42">
        <v>12004348</v>
      </c>
      <c r="H35" s="42">
        <v>0</v>
      </c>
      <c r="I35" s="43">
        <v>0</v>
      </c>
      <c r="J35" s="40">
        <f>K35+O35</f>
        <v>2118414.3767309641</v>
      </c>
      <c r="K35" s="40">
        <f>L35+M35+N35</f>
        <v>2118414.3767309641</v>
      </c>
      <c r="L35" s="41">
        <v>0</v>
      </c>
      <c r="M35" s="42">
        <v>0</v>
      </c>
      <c r="N35" s="42">
        <v>2118414.3767309641</v>
      </c>
      <c r="O35" s="43">
        <v>0</v>
      </c>
      <c r="P35" s="40">
        <f>E35+J35</f>
        <v>14122762.376730964</v>
      </c>
      <c r="Q35" s="44">
        <v>0</v>
      </c>
    </row>
    <row r="36" spans="1:17" ht="15" customHeight="1" x14ac:dyDescent="0.2">
      <c r="A36" s="49" t="s">
        <v>42</v>
      </c>
      <c r="B36" s="95" t="s">
        <v>204</v>
      </c>
      <c r="C36" s="51" t="s">
        <v>152</v>
      </c>
      <c r="D36" s="128"/>
      <c r="E36" s="40">
        <f t="shared" ref="E36:E37" si="12">F36+G36+H36+I36</f>
        <v>63308456</v>
      </c>
      <c r="F36" s="41">
        <v>0</v>
      </c>
      <c r="G36" s="42">
        <v>63308456</v>
      </c>
      <c r="H36" s="42">
        <v>0</v>
      </c>
      <c r="I36" s="43">
        <v>0</v>
      </c>
      <c r="J36" s="40">
        <f t="shared" ref="J36:J40" si="13">K36+O36</f>
        <v>11172080.596050669</v>
      </c>
      <c r="K36" s="40">
        <f t="shared" ref="K36:K40" si="14">L36+M36+N36</f>
        <v>11172080.596050669</v>
      </c>
      <c r="L36" s="41">
        <v>0</v>
      </c>
      <c r="M36" s="42">
        <v>0</v>
      </c>
      <c r="N36" s="42">
        <v>11172080.596050669</v>
      </c>
      <c r="O36" s="43">
        <v>0</v>
      </c>
      <c r="P36" s="40">
        <f t="shared" ref="P36:P40" si="15">E36+J36</f>
        <v>74480536.596050665</v>
      </c>
      <c r="Q36" s="44">
        <v>0</v>
      </c>
    </row>
    <row r="37" spans="1:17" ht="15" customHeight="1" x14ac:dyDescent="0.2">
      <c r="A37" s="49" t="s">
        <v>43</v>
      </c>
      <c r="B37" s="95" t="s">
        <v>204</v>
      </c>
      <c r="C37" s="51" t="s">
        <v>153</v>
      </c>
      <c r="D37" s="128"/>
      <c r="E37" s="40">
        <f t="shared" si="12"/>
        <v>73099223</v>
      </c>
      <c r="F37" s="41">
        <v>0</v>
      </c>
      <c r="G37" s="42">
        <v>73099223</v>
      </c>
      <c r="H37" s="42">
        <v>0</v>
      </c>
      <c r="I37" s="43">
        <v>0</v>
      </c>
      <c r="J37" s="40">
        <f t="shared" si="13"/>
        <v>12899863.027218366</v>
      </c>
      <c r="K37" s="40">
        <f t="shared" si="14"/>
        <v>12899863.027218366</v>
      </c>
      <c r="L37" s="41">
        <v>0</v>
      </c>
      <c r="M37" s="42">
        <v>0</v>
      </c>
      <c r="N37" s="42">
        <v>12899863.027218366</v>
      </c>
      <c r="O37" s="43">
        <v>0</v>
      </c>
      <c r="P37" s="40">
        <f t="shared" si="15"/>
        <v>85999086.027218372</v>
      </c>
      <c r="Q37" s="44">
        <v>0</v>
      </c>
    </row>
    <row r="38" spans="1:17" ht="15" customHeight="1" x14ac:dyDescent="0.2">
      <c r="A38" s="52" t="s">
        <v>44</v>
      </c>
      <c r="B38" s="99" t="s">
        <v>210</v>
      </c>
      <c r="C38" s="47" t="s">
        <v>154</v>
      </c>
      <c r="D38" s="128"/>
      <c r="E38" s="45">
        <f>SUM(E39:E40)</f>
        <v>250721768</v>
      </c>
      <c r="F38" s="34">
        <f t="shared" ref="F38:Q38" si="16">SUM(F39:F40)</f>
        <v>0</v>
      </c>
      <c r="G38" s="35">
        <f t="shared" si="16"/>
        <v>250721768</v>
      </c>
      <c r="H38" s="35">
        <f t="shared" si="16"/>
        <v>0</v>
      </c>
      <c r="I38" s="36">
        <f t="shared" si="16"/>
        <v>0</v>
      </c>
      <c r="J38" s="45">
        <f t="shared" si="16"/>
        <v>44245018.297284976</v>
      </c>
      <c r="K38" s="45">
        <f t="shared" si="16"/>
        <v>44245018.297284976</v>
      </c>
      <c r="L38" s="34">
        <f t="shared" si="16"/>
        <v>13551442.5</v>
      </c>
      <c r="M38" s="35">
        <f t="shared" si="16"/>
        <v>0</v>
      </c>
      <c r="N38" s="35">
        <f t="shared" si="16"/>
        <v>30693575.797284972</v>
      </c>
      <c r="O38" s="36">
        <f t="shared" si="16"/>
        <v>0</v>
      </c>
      <c r="P38" s="45">
        <f t="shared" si="16"/>
        <v>294966786.29728496</v>
      </c>
      <c r="Q38" s="37">
        <f t="shared" si="16"/>
        <v>0</v>
      </c>
    </row>
    <row r="39" spans="1:17" ht="15" customHeight="1" x14ac:dyDescent="0.2">
      <c r="A39" s="49" t="s">
        <v>45</v>
      </c>
      <c r="B39" s="95" t="s">
        <v>203</v>
      </c>
      <c r="C39" s="51" t="s">
        <v>155</v>
      </c>
      <c r="D39" s="128"/>
      <c r="E39" s="40">
        <f>F39+G39+H39+I39</f>
        <v>132110883</v>
      </c>
      <c r="F39" s="41">
        <v>0</v>
      </c>
      <c r="G39" s="42">
        <v>132110883</v>
      </c>
      <c r="H39" s="42">
        <v>0</v>
      </c>
      <c r="I39" s="43">
        <v>0</v>
      </c>
      <c r="J39" s="40">
        <f t="shared" si="13"/>
        <v>23313685.297284972</v>
      </c>
      <c r="K39" s="40">
        <f t="shared" si="14"/>
        <v>23313685.297284972</v>
      </c>
      <c r="L39" s="41">
        <v>0</v>
      </c>
      <c r="M39" s="42">
        <v>0</v>
      </c>
      <c r="N39" s="42">
        <v>23313685.297284972</v>
      </c>
      <c r="O39" s="43">
        <v>0</v>
      </c>
      <c r="P39" s="40">
        <f t="shared" si="15"/>
        <v>155424568.29728496</v>
      </c>
      <c r="Q39" s="44">
        <v>0</v>
      </c>
    </row>
    <row r="40" spans="1:17" ht="15" customHeight="1" x14ac:dyDescent="0.2">
      <c r="A40" s="49" t="s">
        <v>48</v>
      </c>
      <c r="B40" s="95" t="s">
        <v>203</v>
      </c>
      <c r="C40" s="51" t="s">
        <v>156</v>
      </c>
      <c r="D40" s="128"/>
      <c r="E40" s="40">
        <f>F40+G40+H40+I40</f>
        <v>118610885</v>
      </c>
      <c r="F40" s="41">
        <v>0</v>
      </c>
      <c r="G40" s="42">
        <v>118610885</v>
      </c>
      <c r="H40" s="42">
        <v>0</v>
      </c>
      <c r="I40" s="43">
        <v>0</v>
      </c>
      <c r="J40" s="40">
        <f t="shared" si="13"/>
        <v>20931333</v>
      </c>
      <c r="K40" s="40">
        <f t="shared" si="14"/>
        <v>20931333</v>
      </c>
      <c r="L40" s="41">
        <v>13551442.5</v>
      </c>
      <c r="M40" s="42">
        <v>0</v>
      </c>
      <c r="N40" s="42">
        <f>20931333-L40</f>
        <v>7379890.5</v>
      </c>
      <c r="O40" s="43">
        <v>0</v>
      </c>
      <c r="P40" s="40">
        <f t="shared" si="15"/>
        <v>139542218</v>
      </c>
      <c r="Q40" s="44">
        <v>0</v>
      </c>
    </row>
    <row r="41" spans="1:17" ht="15" customHeight="1" x14ac:dyDescent="0.2">
      <c r="A41" s="31" t="s">
        <v>49</v>
      </c>
      <c r="B41" s="101" t="s">
        <v>210</v>
      </c>
      <c r="C41" s="53" t="s">
        <v>157</v>
      </c>
      <c r="D41" s="128"/>
      <c r="E41" s="45">
        <f>E42+E43+E44+E45+E46+E47+E48+E49+E50+E51+E52+E53+E54+E55+E56+E57+E58+E59+E60+E61+E62</f>
        <v>477237153</v>
      </c>
      <c r="F41" s="34">
        <f t="shared" ref="F41:Q41" si="17">F42+F43+F44+F45+F46+F47+F48+F49+F50+F51+F52+F53+F54+F55+F56+F57+F58+F59+F60+F61+F62</f>
        <v>0</v>
      </c>
      <c r="G41" s="35">
        <f t="shared" si="17"/>
        <v>0</v>
      </c>
      <c r="H41" s="35">
        <f t="shared" si="17"/>
        <v>477237153</v>
      </c>
      <c r="I41" s="36">
        <f t="shared" si="17"/>
        <v>0</v>
      </c>
      <c r="J41" s="45">
        <f t="shared" si="17"/>
        <v>84218322</v>
      </c>
      <c r="K41" s="45">
        <f t="shared" si="17"/>
        <v>75796490</v>
      </c>
      <c r="L41" s="34">
        <f t="shared" si="17"/>
        <v>0</v>
      </c>
      <c r="M41" s="35">
        <f t="shared" si="17"/>
        <v>66190615</v>
      </c>
      <c r="N41" s="35">
        <f t="shared" si="17"/>
        <v>9605875</v>
      </c>
      <c r="O41" s="36">
        <f t="shared" si="17"/>
        <v>8421832</v>
      </c>
      <c r="P41" s="45">
        <f t="shared" si="17"/>
        <v>561455475</v>
      </c>
      <c r="Q41" s="37">
        <f t="shared" si="17"/>
        <v>0</v>
      </c>
    </row>
    <row r="42" spans="1:17" ht="15" customHeight="1" x14ac:dyDescent="0.2">
      <c r="A42" s="38" t="s">
        <v>50</v>
      </c>
      <c r="B42" s="96" t="s">
        <v>202</v>
      </c>
      <c r="C42" s="54" t="s">
        <v>158</v>
      </c>
      <c r="D42" s="128"/>
      <c r="E42" s="40">
        <f>F42+G42+H42+I42</f>
        <v>8000000</v>
      </c>
      <c r="F42" s="90">
        <v>0</v>
      </c>
      <c r="G42" s="91">
        <v>0</v>
      </c>
      <c r="H42" s="91">
        <v>8000000</v>
      </c>
      <c r="I42" s="92">
        <v>0</v>
      </c>
      <c r="J42" s="40">
        <f t="shared" ref="J42:J62" si="18">K42+O42</f>
        <v>1411765</v>
      </c>
      <c r="K42" s="40">
        <f t="shared" ref="K42:K62" si="19">L42+M42+N42</f>
        <v>1270588</v>
      </c>
      <c r="L42" s="90">
        <v>0</v>
      </c>
      <c r="M42" s="91">
        <v>1270588</v>
      </c>
      <c r="N42" s="91">
        <v>0</v>
      </c>
      <c r="O42" s="92">
        <v>141177</v>
      </c>
      <c r="P42" s="40">
        <f t="shared" ref="P42:P62" si="20">E42+J42</f>
        <v>9411765</v>
      </c>
      <c r="Q42" s="93">
        <v>0</v>
      </c>
    </row>
    <row r="43" spans="1:17" ht="15" customHeight="1" x14ac:dyDescent="0.2">
      <c r="A43" s="38" t="s">
        <v>52</v>
      </c>
      <c r="B43" s="96" t="s">
        <v>202</v>
      </c>
      <c r="C43" s="54" t="s">
        <v>159</v>
      </c>
      <c r="D43" s="128"/>
      <c r="E43" s="40">
        <f t="shared" ref="E43:E62" si="21">F43+G43+H43+I43</f>
        <v>60481438</v>
      </c>
      <c r="F43" s="90">
        <v>0</v>
      </c>
      <c r="G43" s="91">
        <v>0</v>
      </c>
      <c r="H43" s="91">
        <v>60481438</v>
      </c>
      <c r="I43" s="92">
        <v>0</v>
      </c>
      <c r="J43" s="40">
        <f t="shared" si="18"/>
        <v>10673194</v>
      </c>
      <c r="K43" s="40">
        <f t="shared" si="19"/>
        <v>9605875</v>
      </c>
      <c r="L43" s="90">
        <v>0</v>
      </c>
      <c r="M43" s="91">
        <v>0</v>
      </c>
      <c r="N43" s="91">
        <v>9605875</v>
      </c>
      <c r="O43" s="92">
        <v>1067319</v>
      </c>
      <c r="P43" s="40">
        <f t="shared" si="20"/>
        <v>71154632</v>
      </c>
      <c r="Q43" s="93">
        <v>0</v>
      </c>
    </row>
    <row r="44" spans="1:17" ht="15" customHeight="1" x14ac:dyDescent="0.2">
      <c r="A44" s="38" t="s">
        <v>53</v>
      </c>
      <c r="B44" s="96" t="s">
        <v>224</v>
      </c>
      <c r="C44" s="54" t="s">
        <v>160</v>
      </c>
      <c r="D44" s="128"/>
      <c r="E44" s="40">
        <f t="shared" si="21"/>
        <v>3027511</v>
      </c>
      <c r="F44" s="90">
        <v>0</v>
      </c>
      <c r="G44" s="91">
        <v>0</v>
      </c>
      <c r="H44" s="91">
        <v>3027511</v>
      </c>
      <c r="I44" s="92">
        <v>0</v>
      </c>
      <c r="J44" s="40">
        <f t="shared" si="18"/>
        <v>534267</v>
      </c>
      <c r="K44" s="40">
        <f t="shared" si="19"/>
        <v>480840</v>
      </c>
      <c r="L44" s="90">
        <v>0</v>
      </c>
      <c r="M44" s="91">
        <v>480840</v>
      </c>
      <c r="N44" s="91">
        <v>0</v>
      </c>
      <c r="O44" s="92">
        <v>53427</v>
      </c>
      <c r="P44" s="40">
        <f t="shared" si="20"/>
        <v>3561778</v>
      </c>
      <c r="Q44" s="93">
        <v>0</v>
      </c>
    </row>
    <row r="45" spans="1:17" ht="15" customHeight="1" x14ac:dyDescent="0.2">
      <c r="A45" s="38" t="s">
        <v>54</v>
      </c>
      <c r="B45" s="96" t="s">
        <v>225</v>
      </c>
      <c r="C45" s="54" t="s">
        <v>161</v>
      </c>
      <c r="D45" s="128"/>
      <c r="E45" s="40">
        <f t="shared" si="21"/>
        <v>11500000</v>
      </c>
      <c r="F45" s="90">
        <v>0</v>
      </c>
      <c r="G45" s="91">
        <v>0</v>
      </c>
      <c r="H45" s="91">
        <v>11500000</v>
      </c>
      <c r="I45" s="92">
        <v>0</v>
      </c>
      <c r="J45" s="40">
        <f t="shared" si="18"/>
        <v>2029412</v>
      </c>
      <c r="K45" s="40">
        <f t="shared" si="19"/>
        <v>1826471</v>
      </c>
      <c r="L45" s="90">
        <v>0</v>
      </c>
      <c r="M45" s="91">
        <v>1826471</v>
      </c>
      <c r="N45" s="91">
        <v>0</v>
      </c>
      <c r="O45" s="92">
        <v>202941</v>
      </c>
      <c r="P45" s="40">
        <f t="shared" si="20"/>
        <v>13529412</v>
      </c>
      <c r="Q45" s="93">
        <v>0</v>
      </c>
    </row>
    <row r="46" spans="1:17" ht="15" customHeight="1" x14ac:dyDescent="0.2">
      <c r="A46" s="38" t="s">
        <v>55</v>
      </c>
      <c r="B46" s="96" t="s">
        <v>226</v>
      </c>
      <c r="C46" s="54" t="s">
        <v>162</v>
      </c>
      <c r="D46" s="128"/>
      <c r="E46" s="40">
        <f t="shared" si="21"/>
        <v>13015738</v>
      </c>
      <c r="F46" s="90">
        <v>0</v>
      </c>
      <c r="G46" s="91">
        <v>0</v>
      </c>
      <c r="H46" s="91">
        <v>13015738</v>
      </c>
      <c r="I46" s="92">
        <v>0</v>
      </c>
      <c r="J46" s="40">
        <f t="shared" si="18"/>
        <v>2296894</v>
      </c>
      <c r="K46" s="40">
        <f t="shared" si="19"/>
        <v>2067205</v>
      </c>
      <c r="L46" s="90">
        <v>0</v>
      </c>
      <c r="M46" s="91">
        <v>2067205</v>
      </c>
      <c r="N46" s="91">
        <v>0</v>
      </c>
      <c r="O46" s="92">
        <v>229689</v>
      </c>
      <c r="P46" s="40">
        <f t="shared" si="20"/>
        <v>15312632</v>
      </c>
      <c r="Q46" s="93">
        <v>0</v>
      </c>
    </row>
    <row r="47" spans="1:17" ht="15" customHeight="1" x14ac:dyDescent="0.2">
      <c r="A47" s="38" t="s">
        <v>56</v>
      </c>
      <c r="B47" s="96" t="s">
        <v>226</v>
      </c>
      <c r="C47" s="54" t="s">
        <v>163</v>
      </c>
      <c r="D47" s="128"/>
      <c r="E47" s="40">
        <f t="shared" si="21"/>
        <v>6649328</v>
      </c>
      <c r="F47" s="90">
        <v>0</v>
      </c>
      <c r="G47" s="91">
        <v>0</v>
      </c>
      <c r="H47" s="91">
        <v>6649328</v>
      </c>
      <c r="I47" s="92">
        <v>0</v>
      </c>
      <c r="J47" s="40">
        <f t="shared" si="18"/>
        <v>1173411</v>
      </c>
      <c r="K47" s="40">
        <f t="shared" si="19"/>
        <v>1056070</v>
      </c>
      <c r="L47" s="90">
        <v>0</v>
      </c>
      <c r="M47" s="91">
        <v>1056070</v>
      </c>
      <c r="N47" s="91">
        <v>0</v>
      </c>
      <c r="O47" s="92">
        <v>117341</v>
      </c>
      <c r="P47" s="40">
        <f t="shared" si="20"/>
        <v>7822739</v>
      </c>
      <c r="Q47" s="93">
        <v>0</v>
      </c>
    </row>
    <row r="48" spans="1:17" ht="15" customHeight="1" x14ac:dyDescent="0.2">
      <c r="A48" s="38" t="s">
        <v>57</v>
      </c>
      <c r="B48" s="96" t="s">
        <v>205</v>
      </c>
      <c r="C48" s="54" t="s">
        <v>164</v>
      </c>
      <c r="D48" s="128"/>
      <c r="E48" s="40">
        <f t="shared" si="21"/>
        <v>43664106</v>
      </c>
      <c r="F48" s="90">
        <v>0</v>
      </c>
      <c r="G48" s="91">
        <v>0</v>
      </c>
      <c r="H48" s="91">
        <v>43664106</v>
      </c>
      <c r="I48" s="92">
        <v>0</v>
      </c>
      <c r="J48" s="40">
        <f t="shared" si="18"/>
        <v>7705430</v>
      </c>
      <c r="K48" s="40">
        <f t="shared" si="19"/>
        <v>6934887</v>
      </c>
      <c r="L48" s="90">
        <v>0</v>
      </c>
      <c r="M48" s="91">
        <v>6934887</v>
      </c>
      <c r="N48" s="91">
        <v>0</v>
      </c>
      <c r="O48" s="92">
        <v>770543</v>
      </c>
      <c r="P48" s="40">
        <f t="shared" si="20"/>
        <v>51369536</v>
      </c>
      <c r="Q48" s="93">
        <v>0</v>
      </c>
    </row>
    <row r="49" spans="1:17" ht="15" customHeight="1" x14ac:dyDescent="0.2">
      <c r="A49" s="38" t="s">
        <v>58</v>
      </c>
      <c r="B49" s="96" t="s">
        <v>205</v>
      </c>
      <c r="C49" s="54" t="s">
        <v>165</v>
      </c>
      <c r="D49" s="128"/>
      <c r="E49" s="40">
        <f t="shared" si="21"/>
        <v>112638641</v>
      </c>
      <c r="F49" s="90">
        <v>0</v>
      </c>
      <c r="G49" s="91">
        <v>0</v>
      </c>
      <c r="H49" s="91">
        <v>112638641</v>
      </c>
      <c r="I49" s="92">
        <v>0</v>
      </c>
      <c r="J49" s="40">
        <f t="shared" si="18"/>
        <v>19877408</v>
      </c>
      <c r="K49" s="40">
        <f t="shared" si="19"/>
        <v>17889667</v>
      </c>
      <c r="L49" s="90">
        <v>0</v>
      </c>
      <c r="M49" s="91">
        <v>17889667</v>
      </c>
      <c r="N49" s="91">
        <v>0</v>
      </c>
      <c r="O49" s="92">
        <v>1987741</v>
      </c>
      <c r="P49" s="40">
        <f t="shared" si="20"/>
        <v>132516049</v>
      </c>
      <c r="Q49" s="93">
        <v>0</v>
      </c>
    </row>
    <row r="50" spans="1:17" ht="15" customHeight="1" x14ac:dyDescent="0.2">
      <c r="A50" s="38" t="s">
        <v>59</v>
      </c>
      <c r="B50" s="96" t="s">
        <v>227</v>
      </c>
      <c r="C50" s="54" t="s">
        <v>166</v>
      </c>
      <c r="D50" s="128"/>
      <c r="E50" s="40">
        <f t="shared" si="21"/>
        <v>44757916</v>
      </c>
      <c r="F50" s="90">
        <v>0</v>
      </c>
      <c r="G50" s="91">
        <v>0</v>
      </c>
      <c r="H50" s="91">
        <v>44757916</v>
      </c>
      <c r="I50" s="92">
        <v>0</v>
      </c>
      <c r="J50" s="40">
        <f t="shared" si="18"/>
        <v>7898456</v>
      </c>
      <c r="K50" s="40">
        <f t="shared" si="19"/>
        <v>7108610</v>
      </c>
      <c r="L50" s="90">
        <v>0</v>
      </c>
      <c r="M50" s="91">
        <v>7108610</v>
      </c>
      <c r="N50" s="91">
        <v>0</v>
      </c>
      <c r="O50" s="92">
        <v>789846</v>
      </c>
      <c r="P50" s="40">
        <f t="shared" si="20"/>
        <v>52656372</v>
      </c>
      <c r="Q50" s="93">
        <v>0</v>
      </c>
    </row>
    <row r="51" spans="1:17" ht="15" customHeight="1" x14ac:dyDescent="0.2">
      <c r="A51" s="38" t="s">
        <v>60</v>
      </c>
      <c r="B51" s="96" t="s">
        <v>227</v>
      </c>
      <c r="C51" s="54" t="s">
        <v>167</v>
      </c>
      <c r="D51" s="128"/>
      <c r="E51" s="40">
        <f t="shared" si="21"/>
        <v>12585972</v>
      </c>
      <c r="F51" s="90">
        <v>0</v>
      </c>
      <c r="G51" s="91">
        <v>0</v>
      </c>
      <c r="H51" s="91">
        <v>12585972</v>
      </c>
      <c r="I51" s="92">
        <v>0</v>
      </c>
      <c r="J51" s="40">
        <f t="shared" si="18"/>
        <v>2221054</v>
      </c>
      <c r="K51" s="40">
        <f t="shared" si="19"/>
        <v>1998949</v>
      </c>
      <c r="L51" s="90">
        <v>0</v>
      </c>
      <c r="M51" s="91">
        <v>1998949</v>
      </c>
      <c r="N51" s="91">
        <v>0</v>
      </c>
      <c r="O51" s="92">
        <v>222105</v>
      </c>
      <c r="P51" s="40">
        <f t="shared" si="20"/>
        <v>14807026</v>
      </c>
      <c r="Q51" s="93">
        <v>0</v>
      </c>
    </row>
    <row r="52" spans="1:17" ht="15" customHeight="1" x14ac:dyDescent="0.2">
      <c r="A52" s="38" t="s">
        <v>61</v>
      </c>
      <c r="B52" s="96" t="s">
        <v>206</v>
      </c>
      <c r="C52" s="54" t="s">
        <v>168</v>
      </c>
      <c r="D52" s="128"/>
      <c r="E52" s="40">
        <f t="shared" si="21"/>
        <v>20581573</v>
      </c>
      <c r="F52" s="90">
        <v>0</v>
      </c>
      <c r="G52" s="91">
        <v>0</v>
      </c>
      <c r="H52" s="91">
        <v>20581573</v>
      </c>
      <c r="I52" s="92">
        <v>0</v>
      </c>
      <c r="J52" s="40">
        <f t="shared" si="18"/>
        <v>3632042</v>
      </c>
      <c r="K52" s="40">
        <f t="shared" si="19"/>
        <v>3268838</v>
      </c>
      <c r="L52" s="90">
        <v>0</v>
      </c>
      <c r="M52" s="91">
        <v>3268838</v>
      </c>
      <c r="N52" s="91">
        <v>0</v>
      </c>
      <c r="O52" s="92">
        <v>363204</v>
      </c>
      <c r="P52" s="40">
        <f t="shared" si="20"/>
        <v>24213615</v>
      </c>
      <c r="Q52" s="93">
        <v>0</v>
      </c>
    </row>
    <row r="53" spans="1:17" ht="15" hidden="1" customHeight="1" x14ac:dyDescent="0.2">
      <c r="A53" s="38" t="s">
        <v>62</v>
      </c>
      <c r="B53" s="96"/>
      <c r="C53" s="54" t="s">
        <v>169</v>
      </c>
      <c r="D53" s="128"/>
      <c r="E53" s="40">
        <f t="shared" si="21"/>
        <v>3000000</v>
      </c>
      <c r="F53" s="90">
        <v>0</v>
      </c>
      <c r="G53" s="91">
        <v>0</v>
      </c>
      <c r="H53" s="91">
        <v>3000000</v>
      </c>
      <c r="I53" s="92">
        <v>0</v>
      </c>
      <c r="J53" s="40">
        <f t="shared" si="18"/>
        <v>529412</v>
      </c>
      <c r="K53" s="40">
        <f t="shared" si="19"/>
        <v>476471</v>
      </c>
      <c r="L53" s="90">
        <v>0</v>
      </c>
      <c r="M53" s="91">
        <v>476471</v>
      </c>
      <c r="N53" s="91">
        <v>0</v>
      </c>
      <c r="O53" s="92">
        <v>52941</v>
      </c>
      <c r="P53" s="40">
        <f t="shared" si="20"/>
        <v>3529412</v>
      </c>
      <c r="Q53" s="93">
        <v>0</v>
      </c>
    </row>
    <row r="54" spans="1:17" ht="15" customHeight="1" x14ac:dyDescent="0.2">
      <c r="A54" s="38" t="s">
        <v>63</v>
      </c>
      <c r="B54" s="96" t="s">
        <v>206</v>
      </c>
      <c r="C54" s="54" t="s">
        <v>170</v>
      </c>
      <c r="D54" s="128"/>
      <c r="E54" s="40">
        <f t="shared" si="21"/>
        <v>11666027</v>
      </c>
      <c r="F54" s="90">
        <v>0</v>
      </c>
      <c r="G54" s="91">
        <v>0</v>
      </c>
      <c r="H54" s="91">
        <v>11666027</v>
      </c>
      <c r="I54" s="92">
        <v>0</v>
      </c>
      <c r="J54" s="40">
        <f t="shared" si="18"/>
        <v>2058711</v>
      </c>
      <c r="K54" s="40">
        <f t="shared" si="19"/>
        <v>1852840</v>
      </c>
      <c r="L54" s="90">
        <v>0</v>
      </c>
      <c r="M54" s="91">
        <v>1852840</v>
      </c>
      <c r="N54" s="91">
        <v>0</v>
      </c>
      <c r="O54" s="92">
        <v>205871</v>
      </c>
      <c r="P54" s="40">
        <f t="shared" si="20"/>
        <v>13724738</v>
      </c>
      <c r="Q54" s="93">
        <v>0</v>
      </c>
    </row>
    <row r="55" spans="1:17" ht="15" customHeight="1" x14ac:dyDescent="0.2">
      <c r="A55" s="38" t="s">
        <v>64</v>
      </c>
      <c r="B55" s="96" t="s">
        <v>257</v>
      </c>
      <c r="C55" s="54" t="s">
        <v>171</v>
      </c>
      <c r="D55" s="128"/>
      <c r="E55" s="40">
        <f t="shared" si="21"/>
        <v>6994114</v>
      </c>
      <c r="F55" s="90">
        <v>0</v>
      </c>
      <c r="G55" s="91">
        <v>0</v>
      </c>
      <c r="H55" s="91">
        <v>6994114</v>
      </c>
      <c r="I55" s="92">
        <v>0</v>
      </c>
      <c r="J55" s="40">
        <f t="shared" si="18"/>
        <v>1234255</v>
      </c>
      <c r="K55" s="40">
        <f t="shared" si="19"/>
        <v>1110830</v>
      </c>
      <c r="L55" s="90">
        <v>0</v>
      </c>
      <c r="M55" s="91">
        <v>1110830</v>
      </c>
      <c r="N55" s="91">
        <v>0</v>
      </c>
      <c r="O55" s="92">
        <v>123425</v>
      </c>
      <c r="P55" s="40">
        <f t="shared" si="20"/>
        <v>8228369</v>
      </c>
      <c r="Q55" s="93">
        <v>0</v>
      </c>
    </row>
    <row r="56" spans="1:17" ht="15" customHeight="1" x14ac:dyDescent="0.2">
      <c r="A56" s="38" t="s">
        <v>65</v>
      </c>
      <c r="B56" s="96" t="s">
        <v>257</v>
      </c>
      <c r="C56" s="54" t="s">
        <v>172</v>
      </c>
      <c r="D56" s="128"/>
      <c r="E56" s="40">
        <f t="shared" si="21"/>
        <v>5006056</v>
      </c>
      <c r="F56" s="90">
        <v>0</v>
      </c>
      <c r="G56" s="91">
        <v>0</v>
      </c>
      <c r="H56" s="91">
        <v>5006056</v>
      </c>
      <c r="I56" s="92">
        <v>0</v>
      </c>
      <c r="J56" s="40">
        <f t="shared" si="18"/>
        <v>883422</v>
      </c>
      <c r="K56" s="40">
        <f t="shared" si="19"/>
        <v>795080</v>
      </c>
      <c r="L56" s="90">
        <v>0</v>
      </c>
      <c r="M56" s="91">
        <v>795080</v>
      </c>
      <c r="N56" s="91">
        <v>0</v>
      </c>
      <c r="O56" s="92">
        <v>88342</v>
      </c>
      <c r="P56" s="40">
        <f t="shared" si="20"/>
        <v>5889478</v>
      </c>
      <c r="Q56" s="93">
        <v>0</v>
      </c>
    </row>
    <row r="57" spans="1:17" ht="15" customHeight="1" x14ac:dyDescent="0.2">
      <c r="A57" s="38" t="s">
        <v>66</v>
      </c>
      <c r="B57" s="96" t="s">
        <v>257</v>
      </c>
      <c r="C57" s="54" t="s">
        <v>173</v>
      </c>
      <c r="D57" s="128"/>
      <c r="E57" s="40">
        <f t="shared" si="21"/>
        <v>6118512</v>
      </c>
      <c r="F57" s="90">
        <v>0</v>
      </c>
      <c r="G57" s="91">
        <v>0</v>
      </c>
      <c r="H57" s="91">
        <v>6118512</v>
      </c>
      <c r="I57" s="92">
        <v>0</v>
      </c>
      <c r="J57" s="40">
        <f t="shared" si="18"/>
        <v>1079738</v>
      </c>
      <c r="K57" s="40">
        <f t="shared" si="19"/>
        <v>971764</v>
      </c>
      <c r="L57" s="90">
        <v>0</v>
      </c>
      <c r="M57" s="91">
        <v>971764</v>
      </c>
      <c r="N57" s="91">
        <v>0</v>
      </c>
      <c r="O57" s="92">
        <v>107974</v>
      </c>
      <c r="P57" s="40">
        <f t="shared" si="20"/>
        <v>7198250</v>
      </c>
      <c r="Q57" s="93">
        <v>0</v>
      </c>
    </row>
    <row r="58" spans="1:17" ht="15" customHeight="1" x14ac:dyDescent="0.2">
      <c r="A58" s="38" t="s">
        <v>67</v>
      </c>
      <c r="B58" s="96" t="s">
        <v>258</v>
      </c>
      <c r="C58" s="54" t="s">
        <v>174</v>
      </c>
      <c r="D58" s="128"/>
      <c r="E58" s="40">
        <f t="shared" si="21"/>
        <v>62050221</v>
      </c>
      <c r="F58" s="90">
        <v>0</v>
      </c>
      <c r="G58" s="91">
        <v>0</v>
      </c>
      <c r="H58" s="91">
        <v>62050221</v>
      </c>
      <c r="I58" s="92">
        <v>0</v>
      </c>
      <c r="J58" s="40">
        <f t="shared" si="18"/>
        <v>10950039</v>
      </c>
      <c r="K58" s="40">
        <f t="shared" si="19"/>
        <v>9855035</v>
      </c>
      <c r="L58" s="90">
        <v>0</v>
      </c>
      <c r="M58" s="91">
        <v>9855035</v>
      </c>
      <c r="N58" s="91">
        <v>0</v>
      </c>
      <c r="O58" s="92">
        <v>1095004</v>
      </c>
      <c r="P58" s="40">
        <f t="shared" si="20"/>
        <v>73000260</v>
      </c>
      <c r="Q58" s="93">
        <v>0</v>
      </c>
    </row>
    <row r="59" spans="1:17" ht="15" customHeight="1" x14ac:dyDescent="0.2">
      <c r="A59" s="38" t="s">
        <v>68</v>
      </c>
      <c r="B59" s="96" t="s">
        <v>258</v>
      </c>
      <c r="C59" s="54" t="s">
        <v>175</v>
      </c>
      <c r="D59" s="128"/>
      <c r="E59" s="40">
        <f t="shared" si="21"/>
        <v>12000000</v>
      </c>
      <c r="F59" s="90">
        <v>0</v>
      </c>
      <c r="G59" s="91">
        <v>0</v>
      </c>
      <c r="H59" s="91">
        <v>12000000</v>
      </c>
      <c r="I59" s="92">
        <v>0</v>
      </c>
      <c r="J59" s="40">
        <f t="shared" si="18"/>
        <v>2117647</v>
      </c>
      <c r="K59" s="40">
        <f t="shared" si="19"/>
        <v>1905882</v>
      </c>
      <c r="L59" s="90">
        <v>0</v>
      </c>
      <c r="M59" s="91">
        <v>1905882</v>
      </c>
      <c r="N59" s="91">
        <v>0</v>
      </c>
      <c r="O59" s="92">
        <v>211765</v>
      </c>
      <c r="P59" s="40">
        <f t="shared" si="20"/>
        <v>14117647</v>
      </c>
      <c r="Q59" s="93">
        <v>0</v>
      </c>
    </row>
    <row r="60" spans="1:17" ht="15" hidden="1" customHeight="1" x14ac:dyDescent="0.2">
      <c r="A60" s="38" t="s">
        <v>69</v>
      </c>
      <c r="B60" s="96"/>
      <c r="C60" s="54" t="s">
        <v>176</v>
      </c>
      <c r="D60" s="128"/>
      <c r="E60" s="40">
        <f t="shared" si="21"/>
        <v>15000000</v>
      </c>
      <c r="F60" s="90">
        <v>0</v>
      </c>
      <c r="G60" s="91">
        <v>0</v>
      </c>
      <c r="H60" s="91">
        <v>15000000</v>
      </c>
      <c r="I60" s="92">
        <v>0</v>
      </c>
      <c r="J60" s="40">
        <f t="shared" si="18"/>
        <v>2647059</v>
      </c>
      <c r="K60" s="40">
        <f t="shared" si="19"/>
        <v>2382353</v>
      </c>
      <c r="L60" s="90">
        <v>0</v>
      </c>
      <c r="M60" s="91">
        <v>2382353</v>
      </c>
      <c r="N60" s="91">
        <v>0</v>
      </c>
      <c r="O60" s="92">
        <v>264706</v>
      </c>
      <c r="P60" s="40">
        <f t="shared" si="20"/>
        <v>17647059</v>
      </c>
      <c r="Q60" s="93">
        <v>0</v>
      </c>
    </row>
    <row r="61" spans="1:17" ht="15" customHeight="1" x14ac:dyDescent="0.2">
      <c r="A61" s="38" t="s">
        <v>70</v>
      </c>
      <c r="B61" s="96" t="s">
        <v>258</v>
      </c>
      <c r="C61" s="54" t="s">
        <v>177</v>
      </c>
      <c r="D61" s="128"/>
      <c r="E61" s="40">
        <f t="shared" si="21"/>
        <v>10000000</v>
      </c>
      <c r="F61" s="90">
        <v>0</v>
      </c>
      <c r="G61" s="91">
        <v>0</v>
      </c>
      <c r="H61" s="91">
        <v>10000000</v>
      </c>
      <c r="I61" s="92">
        <v>0</v>
      </c>
      <c r="J61" s="40">
        <f t="shared" si="18"/>
        <v>1764706</v>
      </c>
      <c r="K61" s="40">
        <f t="shared" si="19"/>
        <v>1588235</v>
      </c>
      <c r="L61" s="90">
        <v>0</v>
      </c>
      <c r="M61" s="91">
        <v>1588235</v>
      </c>
      <c r="N61" s="91">
        <v>0</v>
      </c>
      <c r="O61" s="92">
        <v>176471</v>
      </c>
      <c r="P61" s="40">
        <f t="shared" si="20"/>
        <v>11764706</v>
      </c>
      <c r="Q61" s="93">
        <v>0</v>
      </c>
    </row>
    <row r="62" spans="1:17" ht="15" customHeight="1" x14ac:dyDescent="0.2">
      <c r="A62" s="38" t="s">
        <v>71</v>
      </c>
      <c r="B62" s="96" t="s">
        <v>259</v>
      </c>
      <c r="C62" s="54" t="s">
        <v>178</v>
      </c>
      <c r="D62" s="128"/>
      <c r="E62" s="40">
        <f t="shared" si="21"/>
        <v>8500000</v>
      </c>
      <c r="F62" s="90">
        <v>0</v>
      </c>
      <c r="G62" s="91">
        <v>0</v>
      </c>
      <c r="H62" s="91">
        <v>8500000</v>
      </c>
      <c r="I62" s="92">
        <v>0</v>
      </c>
      <c r="J62" s="40">
        <f t="shared" si="18"/>
        <v>1500000</v>
      </c>
      <c r="K62" s="40">
        <f t="shared" si="19"/>
        <v>1350000</v>
      </c>
      <c r="L62" s="90">
        <v>0</v>
      </c>
      <c r="M62" s="91">
        <v>1350000</v>
      </c>
      <c r="N62" s="91">
        <v>0</v>
      </c>
      <c r="O62" s="92">
        <v>150000</v>
      </c>
      <c r="P62" s="40">
        <f t="shared" si="20"/>
        <v>10000000</v>
      </c>
      <c r="Q62" s="93">
        <v>0</v>
      </c>
    </row>
    <row r="63" spans="1:17" ht="15" customHeight="1" x14ac:dyDescent="0.2">
      <c r="A63" s="31" t="s">
        <v>72</v>
      </c>
      <c r="B63" s="99" t="s">
        <v>210</v>
      </c>
      <c r="C63" s="32" t="s">
        <v>179</v>
      </c>
      <c r="D63" s="128"/>
      <c r="E63" s="45">
        <f t="shared" ref="E63:O63" si="22">SUM(E64:E75)</f>
        <v>233534619</v>
      </c>
      <c r="F63" s="45">
        <f t="shared" si="22"/>
        <v>0</v>
      </c>
      <c r="G63" s="45">
        <f t="shared" si="22"/>
        <v>233534619</v>
      </c>
      <c r="H63" s="45">
        <f t="shared" si="22"/>
        <v>0</v>
      </c>
      <c r="I63" s="45">
        <f t="shared" si="22"/>
        <v>0</v>
      </c>
      <c r="J63" s="45">
        <f t="shared" si="22"/>
        <v>41211992</v>
      </c>
      <c r="K63" s="45">
        <f t="shared" si="22"/>
        <v>39151393</v>
      </c>
      <c r="L63" s="45">
        <f t="shared" si="22"/>
        <v>0</v>
      </c>
      <c r="M63" s="45">
        <f t="shared" si="22"/>
        <v>0</v>
      </c>
      <c r="N63" s="45">
        <f t="shared" si="22"/>
        <v>39151393</v>
      </c>
      <c r="O63" s="45">
        <f t="shared" si="22"/>
        <v>2060599</v>
      </c>
      <c r="P63" s="45">
        <f>SUM(P64:P75)</f>
        <v>274746610.99999994</v>
      </c>
      <c r="Q63" s="45">
        <f>SUM(Q64:Q75)</f>
        <v>0</v>
      </c>
    </row>
    <row r="64" spans="1:17" ht="15" customHeight="1" x14ac:dyDescent="0.2">
      <c r="A64" s="38" t="s">
        <v>73</v>
      </c>
      <c r="B64" s="97" t="s">
        <v>207</v>
      </c>
      <c r="C64" s="39" t="s">
        <v>180</v>
      </c>
      <c r="D64" s="128"/>
      <c r="E64" s="40">
        <f t="shared" ref="E64:E75" si="23">F64+G64+H64+I64</f>
        <v>10114028</v>
      </c>
      <c r="F64" s="41">
        <v>0</v>
      </c>
      <c r="G64" s="42">
        <v>10114028</v>
      </c>
      <c r="H64" s="42">
        <v>0</v>
      </c>
      <c r="I64" s="43">
        <v>0</v>
      </c>
      <c r="J64" s="40">
        <f t="shared" ref="J64:J75" si="24">K64+O64</f>
        <v>1784828.4884211365</v>
      </c>
      <c r="K64" s="40">
        <f t="shared" ref="K64:K75" si="25">L64+M64+N64</f>
        <v>1695587.0899851641</v>
      </c>
      <c r="L64" s="41">
        <v>0</v>
      </c>
      <c r="M64" s="42">
        <v>0</v>
      </c>
      <c r="N64" s="42">
        <v>1695587.0899851641</v>
      </c>
      <c r="O64" s="43">
        <v>89241.398435972369</v>
      </c>
      <c r="P64" s="40">
        <f t="shared" ref="P64:P75" si="26">E64+J64</f>
        <v>11898856.488421137</v>
      </c>
      <c r="Q64" s="44">
        <v>0</v>
      </c>
    </row>
    <row r="65" spans="1:17" ht="15" customHeight="1" x14ac:dyDescent="0.2">
      <c r="A65" s="38" t="s">
        <v>74</v>
      </c>
      <c r="B65" s="97" t="s">
        <v>207</v>
      </c>
      <c r="C65" s="39" t="s">
        <v>181</v>
      </c>
      <c r="D65" s="128"/>
      <c r="E65" s="40">
        <f t="shared" si="23"/>
        <v>29632407</v>
      </c>
      <c r="F65" s="41">
        <v>0</v>
      </c>
      <c r="G65" s="42">
        <v>29632407</v>
      </c>
      <c r="H65" s="42">
        <v>0</v>
      </c>
      <c r="I65" s="43">
        <v>0</v>
      </c>
      <c r="J65" s="40">
        <f t="shared" si="24"/>
        <v>5229248.3463650579</v>
      </c>
      <c r="K65" s="40">
        <f t="shared" si="25"/>
        <v>4967786.0051787477</v>
      </c>
      <c r="L65" s="41">
        <v>0</v>
      </c>
      <c r="M65" s="42">
        <v>0</v>
      </c>
      <c r="N65" s="42">
        <v>4967786.0051787477</v>
      </c>
      <c r="O65" s="43">
        <v>261462.34118631034</v>
      </c>
      <c r="P65" s="40">
        <f t="shared" si="26"/>
        <v>34861655.346365057</v>
      </c>
      <c r="Q65" s="44">
        <v>0</v>
      </c>
    </row>
    <row r="66" spans="1:17" ht="15" customHeight="1" x14ac:dyDescent="0.2">
      <c r="A66" s="38" t="s">
        <v>75</v>
      </c>
      <c r="B66" s="97" t="s">
        <v>260</v>
      </c>
      <c r="C66" s="39" t="s">
        <v>182</v>
      </c>
      <c r="D66" s="128"/>
      <c r="E66" s="40">
        <f t="shared" si="23"/>
        <v>16000000</v>
      </c>
      <c r="F66" s="41">
        <v>0</v>
      </c>
      <c r="G66" s="42">
        <v>16000000</v>
      </c>
      <c r="H66" s="42">
        <v>0</v>
      </c>
      <c r="I66" s="43">
        <v>0</v>
      </c>
      <c r="J66" s="40">
        <f t="shared" si="24"/>
        <v>2823529.439975664</v>
      </c>
      <c r="K66" s="40">
        <f t="shared" si="25"/>
        <v>2682353.0090842764</v>
      </c>
      <c r="L66" s="41">
        <v>0</v>
      </c>
      <c r="M66" s="42">
        <v>0</v>
      </c>
      <c r="N66" s="42">
        <v>2682353.0090842764</v>
      </c>
      <c r="O66" s="43">
        <v>141176.43089138746</v>
      </c>
      <c r="P66" s="40">
        <f t="shared" si="26"/>
        <v>18823529.439975664</v>
      </c>
      <c r="Q66" s="44">
        <v>0</v>
      </c>
    </row>
    <row r="67" spans="1:17" ht="15" customHeight="1" x14ac:dyDescent="0.2">
      <c r="A67" s="38" t="s">
        <v>76</v>
      </c>
      <c r="B67" s="97" t="s">
        <v>260</v>
      </c>
      <c r="C67" s="39" t="s">
        <v>183</v>
      </c>
      <c r="D67" s="128"/>
      <c r="E67" s="40">
        <f t="shared" si="23"/>
        <v>24000000</v>
      </c>
      <c r="F67" s="41">
        <v>0</v>
      </c>
      <c r="G67" s="42">
        <v>24000000</v>
      </c>
      <c r="H67" s="42">
        <v>0</v>
      </c>
      <c r="I67" s="43">
        <v>0</v>
      </c>
      <c r="J67" s="40">
        <f t="shared" si="24"/>
        <v>4235294.1599634951</v>
      </c>
      <c r="K67" s="40">
        <f t="shared" si="25"/>
        <v>4023529.5136264144</v>
      </c>
      <c r="L67" s="41">
        <v>0</v>
      </c>
      <c r="M67" s="42">
        <v>0</v>
      </c>
      <c r="N67" s="42">
        <v>4023529.5136264144</v>
      </c>
      <c r="O67" s="43">
        <v>211764.64633708118</v>
      </c>
      <c r="P67" s="40">
        <f t="shared" si="26"/>
        <v>28235294.159963496</v>
      </c>
      <c r="Q67" s="44">
        <v>0</v>
      </c>
    </row>
    <row r="68" spans="1:17" ht="15" customHeight="1" x14ac:dyDescent="0.2">
      <c r="A68" s="38" t="s">
        <v>77</v>
      </c>
      <c r="B68" s="97" t="s">
        <v>260</v>
      </c>
      <c r="C68" s="39" t="s">
        <v>184</v>
      </c>
      <c r="D68" s="128"/>
      <c r="E68" s="40">
        <f t="shared" si="23"/>
        <v>10000000</v>
      </c>
      <c r="F68" s="41">
        <v>0</v>
      </c>
      <c r="G68" s="42">
        <v>10000000</v>
      </c>
      <c r="H68" s="42">
        <v>0</v>
      </c>
      <c r="I68" s="43">
        <v>0</v>
      </c>
      <c r="J68" s="40">
        <f t="shared" si="24"/>
        <v>1764705.8999847898</v>
      </c>
      <c r="K68" s="40">
        <f t="shared" si="25"/>
        <v>1676470.6306776726</v>
      </c>
      <c r="L68" s="41">
        <v>0</v>
      </c>
      <c r="M68" s="42">
        <v>0</v>
      </c>
      <c r="N68" s="42">
        <v>1676470.6306776726</v>
      </c>
      <c r="O68" s="43">
        <v>88235.269307117152</v>
      </c>
      <c r="P68" s="40">
        <f t="shared" si="26"/>
        <v>11764705.89998479</v>
      </c>
      <c r="Q68" s="44">
        <v>0</v>
      </c>
    </row>
    <row r="69" spans="1:17" ht="15" customHeight="1" x14ac:dyDescent="0.2">
      <c r="A69" s="38" t="s">
        <v>78</v>
      </c>
      <c r="B69" s="97" t="s">
        <v>260</v>
      </c>
      <c r="C69" s="39" t="s">
        <v>185</v>
      </c>
      <c r="D69" s="128"/>
      <c r="E69" s="40">
        <f t="shared" si="23"/>
        <v>5000000</v>
      </c>
      <c r="F69" s="41">
        <v>0</v>
      </c>
      <c r="G69" s="42">
        <v>5000000</v>
      </c>
      <c r="H69" s="42">
        <v>0</v>
      </c>
      <c r="I69" s="43">
        <v>0</v>
      </c>
      <c r="J69" s="40">
        <f t="shared" si="24"/>
        <v>882352.94999239489</v>
      </c>
      <c r="K69" s="40">
        <f t="shared" si="25"/>
        <v>838235.31533883628</v>
      </c>
      <c r="L69" s="41">
        <v>0</v>
      </c>
      <c r="M69" s="42">
        <v>0</v>
      </c>
      <c r="N69" s="42">
        <v>838235.31533883628</v>
      </c>
      <c r="O69" s="43">
        <v>44117.634653558576</v>
      </c>
      <c r="P69" s="40">
        <f t="shared" si="26"/>
        <v>5882352.949992395</v>
      </c>
      <c r="Q69" s="44">
        <v>0</v>
      </c>
    </row>
    <row r="70" spans="1:17" ht="15" hidden="1" customHeight="1" x14ac:dyDescent="0.2">
      <c r="A70" s="38" t="s">
        <v>79</v>
      </c>
      <c r="B70" s="97"/>
      <c r="C70" s="39" t="s">
        <v>186</v>
      </c>
      <c r="D70" s="128"/>
      <c r="E70" s="40">
        <f t="shared" si="23"/>
        <v>29660944</v>
      </c>
      <c r="F70" s="41">
        <v>0</v>
      </c>
      <c r="G70" s="42">
        <v>29660944</v>
      </c>
      <c r="H70" s="42">
        <v>0</v>
      </c>
      <c r="I70" s="43">
        <v>0</v>
      </c>
      <c r="J70" s="40">
        <f t="shared" si="24"/>
        <v>5234284.2875918448</v>
      </c>
      <c r="K70" s="40">
        <f t="shared" si="25"/>
        <v>4972570.1494175131</v>
      </c>
      <c r="L70" s="41">
        <v>0</v>
      </c>
      <c r="M70" s="42">
        <v>0</v>
      </c>
      <c r="N70" s="42">
        <v>4972570.1494175131</v>
      </c>
      <c r="O70" s="43">
        <v>261714.13817433207</v>
      </c>
      <c r="P70" s="40">
        <f t="shared" si="26"/>
        <v>34895228.287591845</v>
      </c>
      <c r="Q70" s="44">
        <v>0</v>
      </c>
    </row>
    <row r="71" spans="1:17" ht="15" hidden="1" customHeight="1" x14ac:dyDescent="0.2">
      <c r="A71" s="38" t="s">
        <v>80</v>
      </c>
      <c r="B71" s="97"/>
      <c r="C71" s="39" t="s">
        <v>187</v>
      </c>
      <c r="D71" s="128"/>
      <c r="E71" s="40">
        <f t="shared" si="23"/>
        <v>10246955</v>
      </c>
      <c r="F71" s="41">
        <v>0</v>
      </c>
      <c r="G71" s="42">
        <v>10246955</v>
      </c>
      <c r="H71" s="42">
        <v>0</v>
      </c>
      <c r="I71" s="43">
        <v>0</v>
      </c>
      <c r="J71" s="40">
        <f t="shared" si="24"/>
        <v>1808286.1945378643</v>
      </c>
      <c r="K71" s="40">
        <f t="shared" si="25"/>
        <v>1717871.9111375732</v>
      </c>
      <c r="L71" s="41">
        <v>0</v>
      </c>
      <c r="M71" s="42">
        <v>0</v>
      </c>
      <c r="N71" s="42">
        <v>1717871.9111375732</v>
      </c>
      <c r="O71" s="43">
        <v>90414.283400291068</v>
      </c>
      <c r="P71" s="40">
        <f t="shared" si="26"/>
        <v>12055241.194537865</v>
      </c>
      <c r="Q71" s="44">
        <v>0</v>
      </c>
    </row>
    <row r="72" spans="1:17" ht="15" hidden="1" customHeight="1" x14ac:dyDescent="0.2">
      <c r="A72" s="38" t="s">
        <v>81</v>
      </c>
      <c r="B72" s="97"/>
      <c r="C72" s="39" t="s">
        <v>188</v>
      </c>
      <c r="D72" s="128"/>
      <c r="E72" s="40">
        <f t="shared" si="23"/>
        <v>12524057</v>
      </c>
      <c r="F72" s="41">
        <v>0</v>
      </c>
      <c r="G72" s="42">
        <v>12524057</v>
      </c>
      <c r="H72" s="42">
        <v>0</v>
      </c>
      <c r="I72" s="43">
        <v>0</v>
      </c>
      <c r="J72" s="40">
        <f t="shared" si="24"/>
        <v>2210127.7279645805</v>
      </c>
      <c r="K72" s="40">
        <f t="shared" si="25"/>
        <v>2099621.373743312</v>
      </c>
      <c r="L72" s="41">
        <v>0</v>
      </c>
      <c r="M72" s="42">
        <v>0</v>
      </c>
      <c r="N72" s="42">
        <v>2099621.373743312</v>
      </c>
      <c r="O72" s="43">
        <v>110506.35422126859</v>
      </c>
      <c r="P72" s="40">
        <f t="shared" si="26"/>
        <v>14734184.72796458</v>
      </c>
      <c r="Q72" s="44">
        <v>0</v>
      </c>
    </row>
    <row r="73" spans="1:17" ht="15" customHeight="1" x14ac:dyDescent="0.2">
      <c r="A73" s="38" t="s">
        <v>82</v>
      </c>
      <c r="B73" s="97" t="s">
        <v>208</v>
      </c>
      <c r="C73" s="39" t="s">
        <v>189</v>
      </c>
      <c r="D73" s="128"/>
      <c r="E73" s="40">
        <f t="shared" si="23"/>
        <v>25220431</v>
      </c>
      <c r="F73" s="41">
        <v>0</v>
      </c>
      <c r="G73" s="42">
        <v>25220431</v>
      </c>
      <c r="H73" s="42">
        <v>0</v>
      </c>
      <c r="I73" s="43">
        <v>0</v>
      </c>
      <c r="J73" s="40">
        <f t="shared" si="24"/>
        <v>4450664.338585929</v>
      </c>
      <c r="K73" s="40">
        <f t="shared" si="25"/>
        <v>4228131.1864532726</v>
      </c>
      <c r="L73" s="41">
        <v>0</v>
      </c>
      <c r="M73" s="42">
        <v>0</v>
      </c>
      <c r="N73" s="42">
        <v>4228131.1864532726</v>
      </c>
      <c r="O73" s="43">
        <v>222533.1521326566</v>
      </c>
      <c r="P73" s="40">
        <f t="shared" si="26"/>
        <v>29671095.338585928</v>
      </c>
      <c r="Q73" s="44">
        <v>0</v>
      </c>
    </row>
    <row r="74" spans="1:17" ht="15" hidden="1" customHeight="1" x14ac:dyDescent="0.2">
      <c r="A74" s="38" t="s">
        <v>83</v>
      </c>
      <c r="B74" s="97"/>
      <c r="C74" s="39" t="s">
        <v>190</v>
      </c>
      <c r="D74" s="128"/>
      <c r="E74" s="40">
        <f t="shared" si="23"/>
        <v>51135797</v>
      </c>
      <c r="F74" s="41">
        <v>0</v>
      </c>
      <c r="G74" s="42">
        <v>51135797</v>
      </c>
      <c r="H74" s="42">
        <v>0</v>
      </c>
      <c r="I74" s="43">
        <v>0</v>
      </c>
      <c r="J74" s="40">
        <f t="shared" si="24"/>
        <v>9023964.2666324526</v>
      </c>
      <c r="K74" s="40">
        <f t="shared" si="25"/>
        <v>8572766.1846795455</v>
      </c>
      <c r="L74" s="41">
        <v>0</v>
      </c>
      <c r="M74" s="42">
        <v>0</v>
      </c>
      <c r="N74" s="42">
        <v>8572766.1846795455</v>
      </c>
      <c r="O74" s="43">
        <v>451198.08195290738</v>
      </c>
      <c r="P74" s="40">
        <f t="shared" si="26"/>
        <v>60159761.266632453</v>
      </c>
      <c r="Q74" s="44">
        <v>0</v>
      </c>
    </row>
    <row r="75" spans="1:17" ht="15" hidden="1" customHeight="1" x14ac:dyDescent="0.2">
      <c r="A75" s="38" t="s">
        <v>84</v>
      </c>
      <c r="B75" s="97"/>
      <c r="C75" s="39" t="s">
        <v>191</v>
      </c>
      <c r="D75" s="128"/>
      <c r="E75" s="40">
        <f t="shared" si="23"/>
        <v>10000000</v>
      </c>
      <c r="F75" s="41">
        <v>0</v>
      </c>
      <c r="G75" s="42">
        <v>10000000</v>
      </c>
      <c r="H75" s="42">
        <v>0</v>
      </c>
      <c r="I75" s="43">
        <v>0</v>
      </c>
      <c r="J75" s="40">
        <f t="shared" si="24"/>
        <v>1764705.8999847898</v>
      </c>
      <c r="K75" s="40">
        <f t="shared" si="25"/>
        <v>1676470.6306776726</v>
      </c>
      <c r="L75" s="41">
        <v>0</v>
      </c>
      <c r="M75" s="42">
        <v>0</v>
      </c>
      <c r="N75" s="42">
        <v>1676470.6306776726</v>
      </c>
      <c r="O75" s="43">
        <v>88235.269307117152</v>
      </c>
      <c r="P75" s="40">
        <f t="shared" si="26"/>
        <v>11764705.89998479</v>
      </c>
      <c r="Q75" s="44">
        <v>0</v>
      </c>
    </row>
    <row r="76" spans="1:17" ht="15" customHeight="1" x14ac:dyDescent="0.2">
      <c r="A76" s="31" t="s">
        <v>85</v>
      </c>
      <c r="B76" s="99" t="s">
        <v>210</v>
      </c>
      <c r="C76" s="32" t="s">
        <v>192</v>
      </c>
      <c r="D76" s="128"/>
      <c r="E76" s="45">
        <f>E77</f>
        <v>45000000</v>
      </c>
      <c r="F76" s="34">
        <f t="shared" ref="F76:Q76" si="27">F77</f>
        <v>0</v>
      </c>
      <c r="G76" s="35">
        <f t="shared" si="27"/>
        <v>45000000</v>
      </c>
      <c r="H76" s="35">
        <f t="shared" si="27"/>
        <v>0</v>
      </c>
      <c r="I76" s="36">
        <f t="shared" si="27"/>
        <v>0</v>
      </c>
      <c r="J76" s="45">
        <f t="shared" si="27"/>
        <v>7941177</v>
      </c>
      <c r="K76" s="45">
        <f t="shared" si="27"/>
        <v>7544119</v>
      </c>
      <c r="L76" s="34">
        <f t="shared" si="27"/>
        <v>0</v>
      </c>
      <c r="M76" s="35">
        <f t="shared" si="27"/>
        <v>0</v>
      </c>
      <c r="N76" s="35">
        <f t="shared" si="27"/>
        <v>7544119</v>
      </c>
      <c r="O76" s="36">
        <f t="shared" si="27"/>
        <v>397058</v>
      </c>
      <c r="P76" s="45">
        <f t="shared" si="27"/>
        <v>52941177</v>
      </c>
      <c r="Q76" s="37">
        <f t="shared" si="27"/>
        <v>0</v>
      </c>
    </row>
    <row r="77" spans="1:17" ht="15" hidden="1" customHeight="1" x14ac:dyDescent="0.2">
      <c r="A77" s="56" t="s">
        <v>86</v>
      </c>
      <c r="B77" s="98"/>
      <c r="C77" s="57" t="s">
        <v>193</v>
      </c>
      <c r="D77" s="128"/>
      <c r="E77" s="40">
        <f>F77+G77+H77+I77</f>
        <v>45000000</v>
      </c>
      <c r="F77" s="41">
        <v>0</v>
      </c>
      <c r="G77" s="42">
        <v>45000000</v>
      </c>
      <c r="H77" s="42">
        <v>0</v>
      </c>
      <c r="I77" s="43">
        <v>0</v>
      </c>
      <c r="J77" s="40">
        <f>K77+O77</f>
        <v>7941177</v>
      </c>
      <c r="K77" s="40">
        <f>L77+M77+N77</f>
        <v>7544119</v>
      </c>
      <c r="L77" s="41">
        <v>0</v>
      </c>
      <c r="M77" s="42">
        <v>0</v>
      </c>
      <c r="N77" s="42">
        <v>7544119</v>
      </c>
      <c r="O77" s="43">
        <v>397058</v>
      </c>
      <c r="P77" s="40">
        <f>E77+J77</f>
        <v>52941177</v>
      </c>
      <c r="Q77" s="44">
        <v>0</v>
      </c>
    </row>
    <row r="78" spans="1:17" ht="15" customHeight="1" x14ac:dyDescent="0.2">
      <c r="A78" s="31" t="s">
        <v>87</v>
      </c>
      <c r="B78" s="99" t="s">
        <v>210</v>
      </c>
      <c r="C78" s="32" t="s">
        <v>194</v>
      </c>
      <c r="D78" s="128"/>
      <c r="E78" s="45">
        <f>E79</f>
        <v>20156712</v>
      </c>
      <c r="F78" s="34">
        <f t="shared" ref="F78:Q78" si="28">F79</f>
        <v>0</v>
      </c>
      <c r="G78" s="35">
        <f t="shared" si="28"/>
        <v>0</v>
      </c>
      <c r="H78" s="35">
        <f t="shared" si="28"/>
        <v>20156712</v>
      </c>
      <c r="I78" s="36">
        <f t="shared" si="28"/>
        <v>0</v>
      </c>
      <c r="J78" s="45">
        <f t="shared" si="28"/>
        <v>3557067</v>
      </c>
      <c r="K78" s="45">
        <f t="shared" si="28"/>
        <v>3557067</v>
      </c>
      <c r="L78" s="34">
        <f t="shared" si="28"/>
        <v>0</v>
      </c>
      <c r="M78" s="35">
        <f t="shared" si="28"/>
        <v>3557067</v>
      </c>
      <c r="N78" s="35">
        <f t="shared" si="28"/>
        <v>0</v>
      </c>
      <c r="O78" s="36">
        <f t="shared" si="28"/>
        <v>0</v>
      </c>
      <c r="P78" s="45">
        <f t="shared" si="28"/>
        <v>23713779</v>
      </c>
      <c r="Q78" s="37">
        <f t="shared" si="28"/>
        <v>0</v>
      </c>
    </row>
    <row r="79" spans="1:17" ht="15" customHeight="1" x14ac:dyDescent="0.2">
      <c r="A79" s="56" t="s">
        <v>88</v>
      </c>
      <c r="B79" s="98" t="s">
        <v>210</v>
      </c>
      <c r="C79" s="57" t="s">
        <v>195</v>
      </c>
      <c r="D79" s="128"/>
      <c r="E79" s="40">
        <f>F79+G79+H79+I79</f>
        <v>20156712</v>
      </c>
      <c r="F79" s="90">
        <v>0</v>
      </c>
      <c r="G79" s="91">
        <v>0</v>
      </c>
      <c r="H79" s="91">
        <v>20156712</v>
      </c>
      <c r="I79" s="92">
        <v>0</v>
      </c>
      <c r="J79" s="40">
        <f>K79+O79</f>
        <v>3557067</v>
      </c>
      <c r="K79" s="40">
        <f>L79+M79+N79</f>
        <v>3557067</v>
      </c>
      <c r="L79" s="90">
        <v>0</v>
      </c>
      <c r="M79" s="91">
        <v>3557067</v>
      </c>
      <c r="N79" s="91">
        <v>0</v>
      </c>
      <c r="O79" s="92">
        <v>0</v>
      </c>
      <c r="P79" s="40">
        <f>E79+J79</f>
        <v>23713779</v>
      </c>
      <c r="Q79" s="93">
        <v>0</v>
      </c>
    </row>
    <row r="80" spans="1:17" ht="15" customHeight="1" x14ac:dyDescent="0.2">
      <c r="A80" s="31" t="s">
        <v>89</v>
      </c>
      <c r="B80" s="99" t="s">
        <v>210</v>
      </c>
      <c r="C80" s="32" t="s">
        <v>196</v>
      </c>
      <c r="D80" s="128"/>
      <c r="E80" s="45">
        <f>E81</f>
        <v>50051137</v>
      </c>
      <c r="F80" s="34">
        <f t="shared" ref="F80:Q80" si="29">F81</f>
        <v>0</v>
      </c>
      <c r="G80" s="35">
        <f t="shared" si="29"/>
        <v>50051137</v>
      </c>
      <c r="H80" s="35">
        <f t="shared" si="29"/>
        <v>0</v>
      </c>
      <c r="I80" s="36">
        <f t="shared" si="29"/>
        <v>0</v>
      </c>
      <c r="J80" s="45">
        <f t="shared" si="29"/>
        <v>8832554</v>
      </c>
      <c r="K80" s="45">
        <f t="shared" si="29"/>
        <v>8832554</v>
      </c>
      <c r="L80" s="34">
        <f t="shared" si="29"/>
        <v>0</v>
      </c>
      <c r="M80" s="35">
        <f t="shared" si="29"/>
        <v>8832554</v>
      </c>
      <c r="N80" s="35">
        <f t="shared" si="29"/>
        <v>0</v>
      </c>
      <c r="O80" s="36">
        <f t="shared" si="29"/>
        <v>0</v>
      </c>
      <c r="P80" s="45">
        <f t="shared" si="29"/>
        <v>58883691</v>
      </c>
      <c r="Q80" s="37">
        <f t="shared" si="29"/>
        <v>0</v>
      </c>
    </row>
    <row r="81" spans="1:17" ht="15" customHeight="1" x14ac:dyDescent="0.2">
      <c r="A81" s="56" t="s">
        <v>90</v>
      </c>
      <c r="B81" s="98" t="s">
        <v>210</v>
      </c>
      <c r="C81" s="57" t="s">
        <v>197</v>
      </c>
      <c r="D81" s="128"/>
      <c r="E81" s="40">
        <f>F81+G81+H81+I81</f>
        <v>50051137</v>
      </c>
      <c r="F81" s="41">
        <v>0</v>
      </c>
      <c r="G81" s="42">
        <v>50051137</v>
      </c>
      <c r="H81" s="42">
        <v>0</v>
      </c>
      <c r="I81" s="43">
        <v>0</v>
      </c>
      <c r="J81" s="40">
        <f>K81+O81</f>
        <v>8832554</v>
      </c>
      <c r="K81" s="40">
        <f>L81+M81+N81</f>
        <v>8832554</v>
      </c>
      <c r="L81" s="41">
        <v>0</v>
      </c>
      <c r="M81" s="42">
        <v>8832554</v>
      </c>
      <c r="N81" s="42">
        <v>0</v>
      </c>
      <c r="O81" s="43">
        <v>0</v>
      </c>
      <c r="P81" s="40">
        <f>E81+J81</f>
        <v>58883691</v>
      </c>
      <c r="Q81" s="44">
        <v>0</v>
      </c>
    </row>
    <row r="82" spans="1:17" ht="15" customHeight="1" x14ac:dyDescent="0.2">
      <c r="A82" s="31" t="s">
        <v>198</v>
      </c>
      <c r="B82" s="99" t="s">
        <v>210</v>
      </c>
      <c r="C82" s="32" t="s">
        <v>199</v>
      </c>
      <c r="D82" s="128"/>
      <c r="E82" s="58">
        <f>E41+E78</f>
        <v>497393865</v>
      </c>
      <c r="F82" s="59">
        <f t="shared" ref="F82:Q82" si="30">F41+F78</f>
        <v>0</v>
      </c>
      <c r="G82" s="60">
        <f t="shared" si="30"/>
        <v>0</v>
      </c>
      <c r="H82" s="60">
        <f t="shared" si="30"/>
        <v>497393865</v>
      </c>
      <c r="I82" s="61">
        <f t="shared" si="30"/>
        <v>0</v>
      </c>
      <c r="J82" s="58">
        <f t="shared" si="30"/>
        <v>87775389</v>
      </c>
      <c r="K82" s="58">
        <f t="shared" si="30"/>
        <v>79353557</v>
      </c>
      <c r="L82" s="59">
        <f t="shared" si="30"/>
        <v>0</v>
      </c>
      <c r="M82" s="60">
        <f t="shared" si="30"/>
        <v>69747682</v>
      </c>
      <c r="N82" s="60">
        <f t="shared" si="30"/>
        <v>9605875</v>
      </c>
      <c r="O82" s="61">
        <f t="shared" si="30"/>
        <v>8421832</v>
      </c>
      <c r="P82" s="58">
        <f t="shared" si="30"/>
        <v>585169254</v>
      </c>
      <c r="Q82" s="62">
        <f t="shared" si="30"/>
        <v>0</v>
      </c>
    </row>
    <row r="83" spans="1:17" ht="15" customHeight="1" x14ac:dyDescent="0.2">
      <c r="A83" s="31" t="s">
        <v>198</v>
      </c>
      <c r="B83" s="99" t="s">
        <v>210</v>
      </c>
      <c r="C83" s="32" t="s">
        <v>200</v>
      </c>
      <c r="D83" s="128"/>
      <c r="E83" s="58">
        <f>E9+E16+E34+E38+E63+E76+E80</f>
        <v>1254414458</v>
      </c>
      <c r="F83" s="59">
        <f t="shared" ref="F83:Q83" si="31">F9+F16+F34+F38+F63+F76+F80</f>
        <v>0</v>
      </c>
      <c r="G83" s="60">
        <f t="shared" si="31"/>
        <v>1254414458</v>
      </c>
      <c r="H83" s="60">
        <f t="shared" si="31"/>
        <v>0</v>
      </c>
      <c r="I83" s="61">
        <f t="shared" si="31"/>
        <v>0</v>
      </c>
      <c r="J83" s="58">
        <f t="shared" si="31"/>
        <v>221367260.38660622</v>
      </c>
      <c r="K83" s="58">
        <f t="shared" si="31"/>
        <v>183665515.18952465</v>
      </c>
      <c r="L83" s="59">
        <f t="shared" si="31"/>
        <v>13551442.5</v>
      </c>
      <c r="M83" s="60">
        <f t="shared" si="31"/>
        <v>8832554</v>
      </c>
      <c r="N83" s="60">
        <f t="shared" si="31"/>
        <v>161281518.68952465</v>
      </c>
      <c r="O83" s="61">
        <f t="shared" si="31"/>
        <v>37701745.197081588</v>
      </c>
      <c r="P83" s="58">
        <f t="shared" si="31"/>
        <v>1475781718.3866062</v>
      </c>
      <c r="Q83" s="62">
        <f t="shared" si="31"/>
        <v>0</v>
      </c>
    </row>
    <row r="84" spans="1:17" ht="15" customHeight="1" thickBot="1" x14ac:dyDescent="0.25">
      <c r="A84" s="63" t="s">
        <v>198</v>
      </c>
      <c r="B84" s="102" t="s">
        <v>210</v>
      </c>
      <c r="C84" s="64" t="s">
        <v>201</v>
      </c>
      <c r="D84" s="129"/>
      <c r="E84" s="65">
        <f>E82+E83</f>
        <v>1751808323</v>
      </c>
      <c r="F84" s="66">
        <f t="shared" ref="F84:Q84" si="32">F82+F83</f>
        <v>0</v>
      </c>
      <c r="G84" s="67">
        <f t="shared" si="32"/>
        <v>1254414458</v>
      </c>
      <c r="H84" s="67">
        <f t="shared" si="32"/>
        <v>497393865</v>
      </c>
      <c r="I84" s="68">
        <f t="shared" si="32"/>
        <v>0</v>
      </c>
      <c r="J84" s="65">
        <f t="shared" si="32"/>
        <v>309142649.38660622</v>
      </c>
      <c r="K84" s="65">
        <f t="shared" si="32"/>
        <v>263019072.18952465</v>
      </c>
      <c r="L84" s="66">
        <f t="shared" si="32"/>
        <v>13551442.5</v>
      </c>
      <c r="M84" s="67">
        <f t="shared" si="32"/>
        <v>78580236</v>
      </c>
      <c r="N84" s="67">
        <f t="shared" si="32"/>
        <v>170887393.68952465</v>
      </c>
      <c r="O84" s="68">
        <f t="shared" si="32"/>
        <v>46123577.197081588</v>
      </c>
      <c r="P84" s="65">
        <f t="shared" si="32"/>
        <v>2060950972.3866062</v>
      </c>
      <c r="Q84" s="69">
        <f t="shared" si="32"/>
        <v>0</v>
      </c>
    </row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</sheetData>
  <autoFilter ref="A8:Q84" xr:uid="{9051E387-9EDD-42CA-AB31-C376CF068DAB}">
    <filterColumn colId="1">
      <customFilters>
        <customFilter operator="notEqual" val=" "/>
      </customFilters>
    </filterColumn>
  </autoFilter>
  <mergeCells count="12">
    <mergeCell ref="D9:D84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T157"/>
  <sheetViews>
    <sheetView tabSelected="1" workbookViewId="0">
      <selection activeCell="K29" sqref="K29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9.88671875" style="114" bestFit="1" customWidth="1"/>
    <col min="10" max="10" width="10.109375" style="18" customWidth="1"/>
    <col min="11" max="11" width="5" style="18" customWidth="1"/>
    <col min="12" max="14" width="8.88671875" style="10"/>
    <col min="15" max="20" width="8.88671875" style="18"/>
    <col min="21" max="16384" width="8.88671875" style="10"/>
  </cols>
  <sheetData>
    <row r="1" spans="1:20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12"/>
      <c r="H1" s="112"/>
      <c r="I1" s="119"/>
      <c r="J1" s="112"/>
      <c r="K1" s="112"/>
      <c r="O1" s="112"/>
      <c r="P1" s="112"/>
      <c r="Q1" s="112"/>
      <c r="R1" s="112"/>
      <c r="S1" s="112"/>
      <c r="T1" s="112"/>
    </row>
    <row r="2" spans="1:20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13"/>
      <c r="H2" s="113"/>
      <c r="I2" s="120"/>
      <c r="J2" s="113"/>
      <c r="K2" s="113"/>
      <c r="O2" s="113"/>
      <c r="P2" s="113"/>
      <c r="Q2" s="113"/>
      <c r="R2" s="113"/>
      <c r="S2" s="113"/>
      <c r="T2" s="113"/>
    </row>
    <row r="3" spans="1:20" ht="6.6" customHeight="1" x14ac:dyDescent="0.2">
      <c r="A3" s="7"/>
      <c r="B3" s="7"/>
      <c r="C3" s="8"/>
      <c r="D3" s="8"/>
      <c r="E3" s="8"/>
      <c r="F3" s="9"/>
      <c r="H3" s="113"/>
      <c r="I3" s="120"/>
    </row>
    <row r="4" spans="1:20" ht="10.95" customHeight="1" x14ac:dyDescent="0.2">
      <c r="A4" s="144" t="s">
        <v>9</v>
      </c>
      <c r="B4" s="145">
        <v>1</v>
      </c>
      <c r="C4" s="153" t="s">
        <v>10</v>
      </c>
      <c r="D4" s="11" t="s">
        <v>218</v>
      </c>
      <c r="E4" s="14" t="s">
        <v>228</v>
      </c>
      <c r="F4" s="12">
        <v>4689902</v>
      </c>
      <c r="H4" s="113"/>
      <c r="I4" s="120"/>
    </row>
    <row r="5" spans="1:20" ht="10.95" customHeight="1" x14ac:dyDescent="0.2">
      <c r="A5" s="144"/>
      <c r="B5" s="145"/>
      <c r="C5" s="154"/>
      <c r="D5" s="11" t="s">
        <v>218</v>
      </c>
      <c r="E5" s="14" t="s">
        <v>229</v>
      </c>
      <c r="F5" s="12">
        <v>10021163</v>
      </c>
      <c r="H5" s="113"/>
      <c r="I5" s="120"/>
    </row>
    <row r="6" spans="1:20" ht="10.95" customHeight="1" x14ac:dyDescent="0.2">
      <c r="A6" s="144"/>
      <c r="B6" s="145"/>
      <c r="C6" s="154"/>
      <c r="D6" s="11" t="s">
        <v>218</v>
      </c>
      <c r="E6" s="14" t="s">
        <v>230</v>
      </c>
      <c r="F6" s="12">
        <v>1592164</v>
      </c>
      <c r="H6" s="113"/>
      <c r="I6" s="120"/>
    </row>
    <row r="7" spans="1:20" ht="10.95" customHeight="1" x14ac:dyDescent="0.2">
      <c r="A7" s="144"/>
      <c r="B7" s="145"/>
      <c r="C7" s="154"/>
      <c r="D7" s="11" t="s">
        <v>218</v>
      </c>
      <c r="E7" s="14" t="s">
        <v>231</v>
      </c>
      <c r="F7" s="12">
        <v>2004232</v>
      </c>
    </row>
    <row r="8" spans="1:20" ht="10.95" customHeight="1" x14ac:dyDescent="0.2">
      <c r="A8" s="144"/>
      <c r="B8" s="145"/>
      <c r="C8" s="154"/>
      <c r="D8" s="11" t="s">
        <v>218</v>
      </c>
      <c r="E8" s="14" t="s">
        <v>232</v>
      </c>
      <c r="F8" s="12">
        <v>4810156</v>
      </c>
    </row>
    <row r="9" spans="1:20" ht="10.95" customHeight="1" x14ac:dyDescent="0.2">
      <c r="A9" s="144"/>
      <c r="B9" s="145"/>
      <c r="C9" s="154"/>
      <c r="D9" s="11" t="s">
        <v>218</v>
      </c>
      <c r="E9" s="14" t="s">
        <v>233</v>
      </c>
      <c r="F9" s="12">
        <v>1202538</v>
      </c>
    </row>
    <row r="10" spans="1:20" ht="10.95" customHeight="1" x14ac:dyDescent="0.2">
      <c r="A10" s="144"/>
      <c r="B10" s="145"/>
      <c r="C10" s="154"/>
      <c r="D10" s="11" t="s">
        <v>218</v>
      </c>
      <c r="E10" s="14" t="s">
        <v>234</v>
      </c>
      <c r="F10" s="12">
        <v>4008464</v>
      </c>
    </row>
    <row r="11" spans="1:20" ht="10.95" customHeight="1" x14ac:dyDescent="0.2">
      <c r="A11" s="144"/>
      <c r="B11" s="145"/>
      <c r="C11" s="154"/>
      <c r="D11" s="11" t="s">
        <v>218</v>
      </c>
      <c r="E11" s="14" t="s">
        <v>235</v>
      </c>
      <c r="F11" s="12">
        <v>9620314</v>
      </c>
    </row>
    <row r="12" spans="1:20" ht="10.95" customHeight="1" x14ac:dyDescent="0.2">
      <c r="A12" s="144"/>
      <c r="B12" s="145"/>
      <c r="C12" s="155"/>
      <c r="D12" s="11" t="s">
        <v>218</v>
      </c>
      <c r="E12" s="14" t="s">
        <v>236</v>
      </c>
      <c r="F12" s="12">
        <v>2405078</v>
      </c>
    </row>
    <row r="13" spans="1:20" ht="10.95" customHeight="1" x14ac:dyDescent="0.2">
      <c r="A13" s="144"/>
      <c r="B13" s="145"/>
      <c r="C13" s="141" t="s">
        <v>11</v>
      </c>
      <c r="D13" s="11" t="s">
        <v>218</v>
      </c>
      <c r="E13" s="14" t="s">
        <v>228</v>
      </c>
      <c r="F13" s="110">
        <v>1775935</v>
      </c>
    </row>
    <row r="14" spans="1:20" ht="10.95" customHeight="1" x14ac:dyDescent="0.2">
      <c r="A14" s="144"/>
      <c r="B14" s="145"/>
      <c r="C14" s="142"/>
      <c r="D14" s="11" t="s">
        <v>218</v>
      </c>
      <c r="E14" s="14" t="s">
        <v>229</v>
      </c>
      <c r="F14" s="110">
        <v>3794734</v>
      </c>
    </row>
    <row r="15" spans="1:20" ht="10.95" customHeight="1" x14ac:dyDescent="0.2">
      <c r="A15" s="144"/>
      <c r="B15" s="145"/>
      <c r="C15" s="142"/>
      <c r="D15" s="11" t="s">
        <v>218</v>
      </c>
      <c r="E15" s="14" t="s">
        <v>230</v>
      </c>
      <c r="F15" s="110">
        <v>602908</v>
      </c>
    </row>
    <row r="16" spans="1:20" ht="10.95" customHeight="1" x14ac:dyDescent="0.2">
      <c r="A16" s="144"/>
      <c r="B16" s="145"/>
      <c r="C16" s="142"/>
      <c r="D16" s="11" t="s">
        <v>218</v>
      </c>
      <c r="E16" s="14" t="s">
        <v>231</v>
      </c>
      <c r="F16" s="110">
        <v>758946</v>
      </c>
    </row>
    <row r="17" spans="1:11" ht="10.95" customHeight="1" x14ac:dyDescent="0.2">
      <c r="A17" s="144"/>
      <c r="B17" s="145"/>
      <c r="C17" s="142"/>
      <c r="D17" s="11" t="s">
        <v>218</v>
      </c>
      <c r="E17" s="14" t="s">
        <v>232</v>
      </c>
      <c r="F17" s="110">
        <v>1821472</v>
      </c>
    </row>
    <row r="18" spans="1:11" ht="10.95" customHeight="1" x14ac:dyDescent="0.2">
      <c r="A18" s="144"/>
      <c r="B18" s="145"/>
      <c r="C18" s="142"/>
      <c r="D18" s="11" t="s">
        <v>218</v>
      </c>
      <c r="E18" s="14" t="s">
        <v>233</v>
      </c>
      <c r="F18" s="110">
        <v>455368</v>
      </c>
    </row>
    <row r="19" spans="1:11" ht="10.95" customHeight="1" x14ac:dyDescent="0.2">
      <c r="A19" s="144"/>
      <c r="B19" s="145"/>
      <c r="C19" s="142"/>
      <c r="D19" s="11" t="s">
        <v>218</v>
      </c>
      <c r="E19" s="14" t="s">
        <v>234</v>
      </c>
      <c r="F19" s="110">
        <v>1517893</v>
      </c>
    </row>
    <row r="20" spans="1:11" ht="10.95" customHeight="1" x14ac:dyDescent="0.2">
      <c r="A20" s="144"/>
      <c r="B20" s="145"/>
      <c r="C20" s="142"/>
      <c r="D20" s="11" t="s">
        <v>218</v>
      </c>
      <c r="E20" s="14" t="s">
        <v>235</v>
      </c>
      <c r="F20" s="110">
        <v>3642943</v>
      </c>
    </row>
    <row r="21" spans="1:11" ht="10.95" customHeight="1" x14ac:dyDescent="0.2">
      <c r="A21" s="144"/>
      <c r="B21" s="145"/>
      <c r="C21" s="143"/>
      <c r="D21" s="11" t="s">
        <v>218</v>
      </c>
      <c r="E21" s="14" t="s">
        <v>236</v>
      </c>
      <c r="F21" s="110">
        <v>910736</v>
      </c>
    </row>
    <row r="22" spans="1:11" ht="10.95" hidden="1" customHeight="1" x14ac:dyDescent="0.2">
      <c r="A22" s="144"/>
      <c r="B22" s="145"/>
      <c r="C22" s="104" t="s">
        <v>12</v>
      </c>
      <c r="D22" s="11"/>
      <c r="E22" s="11"/>
      <c r="F22" s="12"/>
    </row>
    <row r="23" spans="1:11" ht="10.95" hidden="1" customHeight="1" x14ac:dyDescent="0.2">
      <c r="A23" s="144"/>
      <c r="B23" s="145"/>
      <c r="C23" s="104" t="s">
        <v>13</v>
      </c>
      <c r="D23" s="11"/>
      <c r="E23" s="11"/>
      <c r="F23" s="12"/>
    </row>
    <row r="24" spans="1:11" ht="10.95" customHeight="1" x14ac:dyDescent="0.2">
      <c r="A24" s="144"/>
      <c r="B24" s="145"/>
      <c r="C24" s="141" t="s">
        <v>14</v>
      </c>
      <c r="D24" s="11" t="s">
        <v>219</v>
      </c>
      <c r="E24" s="14" t="s">
        <v>237</v>
      </c>
      <c r="F24" s="12">
        <v>32090815</v>
      </c>
      <c r="K24" s="17"/>
    </row>
    <row r="25" spans="1:11" ht="10.95" customHeight="1" x14ac:dyDescent="0.2">
      <c r="A25" s="144"/>
      <c r="B25" s="145"/>
      <c r="C25" s="142"/>
      <c r="D25" s="11" t="s">
        <v>219</v>
      </c>
      <c r="E25" s="14" t="s">
        <v>238</v>
      </c>
      <c r="F25" s="12">
        <v>16755913</v>
      </c>
      <c r="K25" s="17"/>
    </row>
    <row r="26" spans="1:11" ht="10.95" customHeight="1" x14ac:dyDescent="0.2">
      <c r="A26" s="144"/>
      <c r="B26" s="145"/>
      <c r="C26" s="142"/>
      <c r="D26" s="11" t="s">
        <v>219</v>
      </c>
      <c r="E26" s="14" t="s">
        <v>239</v>
      </c>
      <c r="F26" s="12">
        <v>7693696</v>
      </c>
      <c r="K26" s="17"/>
    </row>
    <row r="27" spans="1:11" ht="10.95" customHeight="1" x14ac:dyDescent="0.2">
      <c r="A27" s="144"/>
      <c r="B27" s="145"/>
      <c r="C27" s="143"/>
      <c r="D27" s="11" t="s">
        <v>219</v>
      </c>
      <c r="E27" s="11">
        <v>172</v>
      </c>
      <c r="F27" s="12">
        <v>2590000</v>
      </c>
      <c r="K27" s="17"/>
    </row>
    <row r="28" spans="1:11" ht="10.95" customHeight="1" x14ac:dyDescent="0.2">
      <c r="A28" s="144"/>
      <c r="B28" s="145"/>
      <c r="C28" s="141" t="s">
        <v>15</v>
      </c>
      <c r="D28" s="11" t="s">
        <v>219</v>
      </c>
      <c r="E28" s="14" t="s">
        <v>240</v>
      </c>
      <c r="F28" s="12">
        <v>7149362</v>
      </c>
    </row>
    <row r="29" spans="1:11" ht="10.95" customHeight="1" x14ac:dyDescent="0.2">
      <c r="A29" s="144"/>
      <c r="B29" s="145"/>
      <c r="C29" s="143"/>
      <c r="D29" s="11" t="s">
        <v>219</v>
      </c>
      <c r="E29" s="14" t="s">
        <v>238</v>
      </c>
      <c r="F29" s="12">
        <v>28597449</v>
      </c>
    </row>
    <row r="30" spans="1:11" ht="10.95" customHeight="1" x14ac:dyDescent="0.2">
      <c r="A30" s="149" t="s">
        <v>16</v>
      </c>
      <c r="B30" s="146">
        <v>2</v>
      </c>
      <c r="C30" s="141" t="s">
        <v>17</v>
      </c>
      <c r="D30" s="11" t="s">
        <v>220</v>
      </c>
      <c r="E30" s="109" t="s">
        <v>241</v>
      </c>
      <c r="F30" s="12">
        <v>6270347</v>
      </c>
    </row>
    <row r="31" spans="1:11" ht="10.95" customHeight="1" x14ac:dyDescent="0.2">
      <c r="A31" s="150"/>
      <c r="B31" s="147"/>
      <c r="C31" s="142"/>
      <c r="D31" s="11" t="s">
        <v>220</v>
      </c>
      <c r="E31" s="109" t="s">
        <v>242</v>
      </c>
      <c r="F31" s="12">
        <v>1886835</v>
      </c>
    </row>
    <row r="32" spans="1:11" ht="10.95" customHeight="1" x14ac:dyDescent="0.2">
      <c r="A32" s="150"/>
      <c r="B32" s="147"/>
      <c r="C32" s="142"/>
      <c r="D32" s="11" t="s">
        <v>220</v>
      </c>
      <c r="E32" s="109" t="s">
        <v>243</v>
      </c>
      <c r="F32" s="12">
        <v>16981513</v>
      </c>
    </row>
    <row r="33" spans="1:18" ht="10.95" customHeight="1" x14ac:dyDescent="0.2">
      <c r="A33" s="150"/>
      <c r="B33" s="147"/>
      <c r="C33" s="142"/>
      <c r="D33" s="11" t="s">
        <v>220</v>
      </c>
      <c r="E33" s="111" t="s">
        <v>244</v>
      </c>
      <c r="F33" s="12">
        <v>3634168</v>
      </c>
    </row>
    <row r="34" spans="1:18" ht="10.95" customHeight="1" x14ac:dyDescent="0.2">
      <c r="A34" s="150"/>
      <c r="B34" s="147"/>
      <c r="C34" s="143"/>
      <c r="D34" s="11" t="s">
        <v>220</v>
      </c>
      <c r="E34" s="109" t="s">
        <v>245</v>
      </c>
      <c r="F34" s="12">
        <v>3072184</v>
      </c>
    </row>
    <row r="35" spans="1:18" ht="10.95" customHeight="1" x14ac:dyDescent="0.2">
      <c r="A35" s="150"/>
      <c r="B35" s="147"/>
      <c r="C35" s="141" t="s">
        <v>18</v>
      </c>
      <c r="D35" s="11" t="s">
        <v>220</v>
      </c>
      <c r="E35" s="109" t="s">
        <v>241</v>
      </c>
      <c r="F35" s="12">
        <v>10806498</v>
      </c>
    </row>
    <row r="36" spans="1:18" ht="10.95" customHeight="1" x14ac:dyDescent="0.2">
      <c r="A36" s="150"/>
      <c r="B36" s="147"/>
      <c r="C36" s="142"/>
      <c r="D36" s="11" t="s">
        <v>220</v>
      </c>
      <c r="E36" s="109" t="s">
        <v>242</v>
      </c>
      <c r="F36" s="12">
        <v>3251825</v>
      </c>
    </row>
    <row r="37" spans="1:18" ht="10.95" customHeight="1" x14ac:dyDescent="0.2">
      <c r="A37" s="150"/>
      <c r="B37" s="147"/>
      <c r="C37" s="142"/>
      <c r="D37" s="11" t="s">
        <v>220</v>
      </c>
      <c r="E37" s="109" t="s">
        <v>243</v>
      </c>
      <c r="F37" s="12">
        <v>29266429</v>
      </c>
    </row>
    <row r="38" spans="1:18" ht="10.95" customHeight="1" x14ac:dyDescent="0.2">
      <c r="A38" s="150"/>
      <c r="B38" s="147"/>
      <c r="C38" s="143"/>
      <c r="D38" s="11" t="s">
        <v>220</v>
      </c>
      <c r="E38" s="109" t="s">
        <v>245</v>
      </c>
      <c r="F38" s="12">
        <v>5294690</v>
      </c>
    </row>
    <row r="39" spans="1:18" ht="10.95" customHeight="1" x14ac:dyDescent="0.2">
      <c r="A39" s="150"/>
      <c r="B39" s="147"/>
      <c r="C39" s="141" t="s">
        <v>19</v>
      </c>
      <c r="D39" s="11" t="s">
        <v>220</v>
      </c>
      <c r="E39" s="109" t="s">
        <v>241</v>
      </c>
      <c r="F39" s="12">
        <v>11315584</v>
      </c>
    </row>
    <row r="40" spans="1:18" ht="10.95" customHeight="1" x14ac:dyDescent="0.2">
      <c r="A40" s="150"/>
      <c r="B40" s="147"/>
      <c r="C40" s="142"/>
      <c r="D40" s="11" t="s">
        <v>220</v>
      </c>
      <c r="E40" s="109" t="s">
        <v>242</v>
      </c>
      <c r="F40" s="12">
        <v>3405017</v>
      </c>
    </row>
    <row r="41" spans="1:18" ht="10.95" customHeight="1" x14ac:dyDescent="0.2">
      <c r="A41" s="150"/>
      <c r="B41" s="147"/>
      <c r="C41" s="142"/>
      <c r="D41" s="11" t="s">
        <v>220</v>
      </c>
      <c r="E41" s="109" t="s">
        <v>243</v>
      </c>
      <c r="F41" s="12">
        <v>30645150</v>
      </c>
    </row>
    <row r="42" spans="1:18" ht="10.95" customHeight="1" x14ac:dyDescent="0.2">
      <c r="A42" s="150"/>
      <c r="B42" s="147"/>
      <c r="C42" s="143"/>
      <c r="D42" s="11" t="s">
        <v>220</v>
      </c>
      <c r="E42" s="109" t="s">
        <v>245</v>
      </c>
      <c r="F42" s="12">
        <v>5544119</v>
      </c>
    </row>
    <row r="43" spans="1:18" ht="10.95" customHeight="1" x14ac:dyDescent="0.2">
      <c r="A43" s="150"/>
      <c r="B43" s="147"/>
      <c r="C43" s="141" t="s">
        <v>20</v>
      </c>
      <c r="D43" s="11" t="s">
        <v>220</v>
      </c>
      <c r="E43" s="109" t="s">
        <v>241</v>
      </c>
      <c r="F43" s="12">
        <v>2761187.0767694158</v>
      </c>
    </row>
    <row r="44" spans="1:18" ht="10.95" customHeight="1" x14ac:dyDescent="0.2">
      <c r="A44" s="150"/>
      <c r="B44" s="147"/>
      <c r="C44" s="142"/>
      <c r="D44" s="11" t="s">
        <v>220</v>
      </c>
      <c r="E44" s="109" t="s">
        <v>242</v>
      </c>
      <c r="F44" s="12">
        <v>830879.20155931474</v>
      </c>
    </row>
    <row r="45" spans="1:18" ht="10.95" customHeight="1" x14ac:dyDescent="0.2">
      <c r="A45" s="150"/>
      <c r="B45" s="147"/>
      <c r="C45" s="143"/>
      <c r="D45" s="11" t="s">
        <v>220</v>
      </c>
      <c r="E45" s="109" t="s">
        <v>243</v>
      </c>
      <c r="F45" s="12">
        <v>6407933.7216712693</v>
      </c>
    </row>
    <row r="46" spans="1:18" ht="10.95" customHeight="1" x14ac:dyDescent="0.2">
      <c r="A46" s="150"/>
      <c r="B46" s="147"/>
      <c r="C46" s="121" t="s">
        <v>21</v>
      </c>
      <c r="D46" s="11" t="s">
        <v>220</v>
      </c>
      <c r="E46" s="109" t="s">
        <v>241</v>
      </c>
      <c r="F46" s="12">
        <v>19365394</v>
      </c>
      <c r="P46" s="106"/>
      <c r="Q46" s="106"/>
      <c r="R46" s="106"/>
    </row>
    <row r="47" spans="1:18" ht="10.95" hidden="1" customHeight="1" x14ac:dyDescent="0.2">
      <c r="A47" s="150"/>
      <c r="B47" s="147"/>
      <c r="C47" s="158" t="s">
        <v>22</v>
      </c>
      <c r="D47" s="11" t="s">
        <v>221</v>
      </c>
      <c r="E47" s="109" t="s">
        <v>246</v>
      </c>
      <c r="F47" s="12">
        <v>736355.44360094843</v>
      </c>
    </row>
    <row r="48" spans="1:18" ht="10.95" hidden="1" customHeight="1" x14ac:dyDescent="0.2">
      <c r="A48" s="150"/>
      <c r="B48" s="147"/>
      <c r="C48" s="159"/>
      <c r="D48" s="11" t="s">
        <v>221</v>
      </c>
      <c r="E48" s="109" t="s">
        <v>247</v>
      </c>
      <c r="F48" s="12">
        <v>2945422.3214477478</v>
      </c>
    </row>
    <row r="49" spans="1:8" ht="10.95" hidden="1" customHeight="1" x14ac:dyDescent="0.2">
      <c r="A49" s="150"/>
      <c r="B49" s="147"/>
      <c r="C49" s="159"/>
      <c r="D49" s="11" t="s">
        <v>221</v>
      </c>
      <c r="E49" s="109" t="s">
        <v>248</v>
      </c>
      <c r="F49" s="12">
        <v>1472711.0695498814</v>
      </c>
    </row>
    <row r="50" spans="1:8" ht="10.95" hidden="1" customHeight="1" x14ac:dyDescent="0.2">
      <c r="A50" s="150"/>
      <c r="B50" s="147"/>
      <c r="C50" s="159"/>
      <c r="D50" s="11" t="s">
        <v>221</v>
      </c>
      <c r="E50" s="109" t="s">
        <v>249</v>
      </c>
      <c r="F50" s="12">
        <v>1104533.1654014227</v>
      </c>
    </row>
    <row r="51" spans="1:8" ht="10.95" hidden="1" customHeight="1" x14ac:dyDescent="0.2">
      <c r="A51" s="150"/>
      <c r="B51" s="147"/>
      <c r="C51" s="159"/>
      <c r="D51" s="11" t="s">
        <v>221</v>
      </c>
      <c r="E51" s="109" t="s">
        <v>261</v>
      </c>
      <c r="F51" s="12">
        <v>6057283</v>
      </c>
    </row>
    <row r="52" spans="1:8" ht="10.95" hidden="1" customHeight="1" x14ac:dyDescent="0.2">
      <c r="A52" s="150"/>
      <c r="B52" s="147"/>
      <c r="C52" s="160"/>
      <c r="D52" s="11" t="s">
        <v>221</v>
      </c>
      <c r="E52" s="11">
        <v>172</v>
      </c>
      <c r="F52" s="12">
        <v>2125365</v>
      </c>
    </row>
    <row r="53" spans="1:8" ht="10.95" customHeight="1" x14ac:dyDescent="0.2">
      <c r="A53" s="150"/>
      <c r="B53" s="147"/>
      <c r="C53" s="153" t="s">
        <v>23</v>
      </c>
      <c r="D53" s="11" t="s">
        <v>221</v>
      </c>
      <c r="E53" s="11" t="s">
        <v>246</v>
      </c>
      <c r="F53" s="12">
        <v>1176470.4511358938</v>
      </c>
    </row>
    <row r="54" spans="1:8" ht="10.95" customHeight="1" x14ac:dyDescent="0.2">
      <c r="A54" s="150"/>
      <c r="B54" s="147"/>
      <c r="C54" s="154"/>
      <c r="D54" s="11" t="s">
        <v>221</v>
      </c>
      <c r="E54" s="11" t="s">
        <v>247</v>
      </c>
      <c r="F54" s="12">
        <v>4705882.6785522532</v>
      </c>
    </row>
    <row r="55" spans="1:8" ht="10.95" customHeight="1" x14ac:dyDescent="0.2">
      <c r="A55" s="150"/>
      <c r="B55" s="147"/>
      <c r="C55" s="154"/>
      <c r="D55" s="11" t="s">
        <v>221</v>
      </c>
      <c r="E55" s="11" t="s">
        <v>248</v>
      </c>
      <c r="F55" s="12">
        <v>2352941.1936080134</v>
      </c>
    </row>
    <row r="56" spans="1:8" ht="10.95" customHeight="1" x14ac:dyDescent="0.2">
      <c r="A56" s="150"/>
      <c r="B56" s="147"/>
      <c r="C56" s="155"/>
      <c r="D56" s="11" t="s">
        <v>221</v>
      </c>
      <c r="E56" s="11" t="s">
        <v>249</v>
      </c>
      <c r="F56" s="13">
        <v>1764705.6767038407</v>
      </c>
    </row>
    <row r="57" spans="1:8" ht="10.95" customHeight="1" x14ac:dyDescent="0.2">
      <c r="A57" s="150"/>
      <c r="B57" s="147"/>
      <c r="C57" s="153" t="s">
        <v>24</v>
      </c>
      <c r="D57" s="11" t="s">
        <v>221</v>
      </c>
      <c r="E57" s="14" t="s">
        <v>246</v>
      </c>
      <c r="F57" s="13">
        <v>2125362</v>
      </c>
    </row>
    <row r="58" spans="1:8" ht="10.95" customHeight="1" x14ac:dyDescent="0.2">
      <c r="A58" s="150"/>
      <c r="B58" s="147"/>
      <c r="C58" s="154"/>
      <c r="D58" s="11" t="s">
        <v>221</v>
      </c>
      <c r="E58" s="14" t="s">
        <v>247</v>
      </c>
      <c r="F58" s="13">
        <v>8501450</v>
      </c>
    </row>
    <row r="59" spans="1:8" ht="10.95" customHeight="1" x14ac:dyDescent="0.2">
      <c r="A59" s="150"/>
      <c r="B59" s="147"/>
      <c r="C59" s="154"/>
      <c r="D59" s="11" t="s">
        <v>221</v>
      </c>
      <c r="E59" s="14" t="s">
        <v>248</v>
      </c>
      <c r="F59" s="13">
        <v>4250725</v>
      </c>
    </row>
    <row r="60" spans="1:8" ht="10.95" customHeight="1" x14ac:dyDescent="0.2">
      <c r="A60" s="150"/>
      <c r="B60" s="147"/>
      <c r="C60" s="155"/>
      <c r="D60" s="11" t="s">
        <v>221</v>
      </c>
      <c r="E60" s="14" t="s">
        <v>249</v>
      </c>
      <c r="F60" s="13">
        <v>3188043</v>
      </c>
    </row>
    <row r="61" spans="1:8" ht="10.95" customHeight="1" x14ac:dyDescent="0.2">
      <c r="A61" s="150"/>
      <c r="B61" s="147"/>
      <c r="C61" s="141" t="s">
        <v>25</v>
      </c>
      <c r="D61" s="11" t="s">
        <v>222</v>
      </c>
      <c r="E61" s="14" t="s">
        <v>250</v>
      </c>
      <c r="F61" s="13">
        <v>9819175</v>
      </c>
    </row>
    <row r="62" spans="1:8" ht="10.95" customHeight="1" x14ac:dyDescent="0.2">
      <c r="A62" s="150"/>
      <c r="B62" s="147"/>
      <c r="C62" s="143"/>
      <c r="D62" s="11" t="s">
        <v>222</v>
      </c>
      <c r="E62" s="14" t="s">
        <v>251</v>
      </c>
      <c r="F62" s="13">
        <v>4208218</v>
      </c>
      <c r="H62" s="114"/>
    </row>
    <row r="63" spans="1:8" ht="10.95" customHeight="1" x14ac:dyDescent="0.2">
      <c r="A63" s="150"/>
      <c r="B63" s="147"/>
      <c r="C63" s="141" t="s">
        <v>26</v>
      </c>
      <c r="D63" s="11" t="s">
        <v>222</v>
      </c>
      <c r="E63" s="14" t="s">
        <v>250</v>
      </c>
      <c r="F63" s="13">
        <v>10310133</v>
      </c>
      <c r="H63" s="114"/>
    </row>
    <row r="64" spans="1:8" ht="10.95" customHeight="1" x14ac:dyDescent="0.2">
      <c r="A64" s="150"/>
      <c r="B64" s="147"/>
      <c r="C64" s="143"/>
      <c r="D64" s="11" t="s">
        <v>222</v>
      </c>
      <c r="E64" s="14" t="s">
        <v>251</v>
      </c>
      <c r="F64" s="13">
        <v>4418629</v>
      </c>
      <c r="H64" s="114"/>
    </row>
    <row r="65" spans="1:10" ht="10.95" customHeight="1" x14ac:dyDescent="0.2">
      <c r="A65" s="150"/>
      <c r="B65" s="147"/>
      <c r="C65" s="141" t="s">
        <v>27</v>
      </c>
      <c r="D65" s="11" t="s">
        <v>222</v>
      </c>
      <c r="E65" s="14" t="s">
        <v>250</v>
      </c>
      <c r="F65" s="13">
        <v>12601274</v>
      </c>
      <c r="H65" s="114"/>
    </row>
    <row r="66" spans="1:10" ht="10.95" customHeight="1" x14ac:dyDescent="0.2">
      <c r="A66" s="150"/>
      <c r="B66" s="147"/>
      <c r="C66" s="143"/>
      <c r="D66" s="11" t="s">
        <v>222</v>
      </c>
      <c r="E66" s="14" t="s">
        <v>251</v>
      </c>
      <c r="F66" s="13">
        <v>5400546</v>
      </c>
      <c r="H66" s="114"/>
    </row>
    <row r="67" spans="1:10" ht="10.95" customHeight="1" x14ac:dyDescent="0.2">
      <c r="A67" s="150"/>
      <c r="B67" s="147"/>
      <c r="C67" s="141" t="s">
        <v>28</v>
      </c>
      <c r="D67" s="11" t="s">
        <v>211</v>
      </c>
      <c r="E67" s="14" t="s">
        <v>213</v>
      </c>
      <c r="F67" s="13">
        <v>6376087</v>
      </c>
    </row>
    <row r="68" spans="1:10" ht="10.95" customHeight="1" x14ac:dyDescent="0.2">
      <c r="A68" s="150"/>
      <c r="B68" s="147"/>
      <c r="C68" s="143"/>
      <c r="D68" s="11" t="s">
        <v>211</v>
      </c>
      <c r="E68" s="14" t="s">
        <v>214</v>
      </c>
      <c r="F68" s="13">
        <v>14877538</v>
      </c>
    </row>
    <row r="69" spans="1:10" ht="10.95" customHeight="1" x14ac:dyDescent="0.2">
      <c r="A69" s="150"/>
      <c r="B69" s="147"/>
      <c r="C69" s="141" t="s">
        <v>29</v>
      </c>
      <c r="D69" s="11" t="s">
        <v>212</v>
      </c>
      <c r="E69" s="14" t="s">
        <v>215</v>
      </c>
      <c r="F69" s="13">
        <v>23804060</v>
      </c>
    </row>
    <row r="70" spans="1:10" ht="10.95" customHeight="1" x14ac:dyDescent="0.2">
      <c r="A70" s="150"/>
      <c r="B70" s="147"/>
      <c r="C70" s="143"/>
      <c r="D70" s="11" t="s">
        <v>212</v>
      </c>
      <c r="E70" s="14" t="s">
        <v>216</v>
      </c>
      <c r="F70" s="13">
        <v>5951015</v>
      </c>
    </row>
    <row r="71" spans="1:10" ht="10.95" customHeight="1" x14ac:dyDescent="0.2">
      <c r="A71" s="150"/>
      <c r="B71" s="147"/>
      <c r="C71" s="141" t="s">
        <v>30</v>
      </c>
      <c r="D71" s="105" t="s">
        <v>212</v>
      </c>
      <c r="E71" s="14" t="s">
        <v>252</v>
      </c>
      <c r="F71" s="13">
        <v>4850638</v>
      </c>
    </row>
    <row r="72" spans="1:10" ht="10.95" customHeight="1" x14ac:dyDescent="0.2">
      <c r="A72" s="150"/>
      <c r="B72" s="147"/>
      <c r="C72" s="142"/>
      <c r="D72" s="105" t="s">
        <v>212</v>
      </c>
      <c r="E72" s="14" t="s">
        <v>246</v>
      </c>
      <c r="F72" s="13">
        <v>570663</v>
      </c>
    </row>
    <row r="73" spans="1:10" ht="10.95" customHeight="1" x14ac:dyDescent="0.2">
      <c r="A73" s="150"/>
      <c r="B73" s="147"/>
      <c r="C73" s="142"/>
      <c r="D73" s="105" t="s">
        <v>212</v>
      </c>
      <c r="E73" s="14" t="s">
        <v>247</v>
      </c>
      <c r="F73" s="13">
        <v>2282653</v>
      </c>
    </row>
    <row r="74" spans="1:10" ht="10.95" customHeight="1" x14ac:dyDescent="0.2">
      <c r="A74" s="150"/>
      <c r="B74" s="147"/>
      <c r="C74" s="142"/>
      <c r="D74" s="105" t="s">
        <v>212</v>
      </c>
      <c r="E74" s="14" t="s">
        <v>248</v>
      </c>
      <c r="F74" s="13">
        <v>1141327</v>
      </c>
    </row>
    <row r="75" spans="1:10" ht="10.95" customHeight="1" x14ac:dyDescent="0.2">
      <c r="A75" s="150"/>
      <c r="B75" s="147"/>
      <c r="C75" s="142"/>
      <c r="D75" s="105" t="s">
        <v>212</v>
      </c>
      <c r="E75" s="14" t="s">
        <v>249</v>
      </c>
      <c r="F75" s="13">
        <v>855995</v>
      </c>
    </row>
    <row r="76" spans="1:10" ht="10.95" customHeight="1" x14ac:dyDescent="0.2">
      <c r="A76" s="150"/>
      <c r="B76" s="147"/>
      <c r="C76" s="143"/>
      <c r="D76" s="105" t="s">
        <v>212</v>
      </c>
      <c r="E76" s="14" t="s">
        <v>253</v>
      </c>
      <c r="F76" s="13">
        <v>14551913</v>
      </c>
    </row>
    <row r="77" spans="1:10" ht="10.95" customHeight="1" x14ac:dyDescent="0.2">
      <c r="A77" s="150"/>
      <c r="B77" s="147"/>
      <c r="C77" s="153" t="s">
        <v>31</v>
      </c>
      <c r="D77" s="11" t="s">
        <v>223</v>
      </c>
      <c r="E77" s="14" t="s">
        <v>214</v>
      </c>
      <c r="F77" s="13">
        <v>630000</v>
      </c>
    </row>
    <row r="78" spans="1:10" ht="10.95" customHeight="1" x14ac:dyDescent="0.2">
      <c r="A78" s="150"/>
      <c r="B78" s="147"/>
      <c r="C78" s="154"/>
      <c r="D78" s="11" t="s">
        <v>223</v>
      </c>
      <c r="E78" s="14" t="s">
        <v>254</v>
      </c>
      <c r="F78" s="13">
        <v>1803502</v>
      </c>
      <c r="J78" s="114"/>
    </row>
    <row r="79" spans="1:10" ht="10.95" customHeight="1" x14ac:dyDescent="0.2">
      <c r="A79" s="150"/>
      <c r="B79" s="147"/>
      <c r="C79" s="155"/>
      <c r="D79" s="11" t="s">
        <v>223</v>
      </c>
      <c r="E79" s="14" t="s">
        <v>255</v>
      </c>
      <c r="F79" s="13">
        <v>5510598</v>
      </c>
      <c r="J79" s="114"/>
    </row>
    <row r="80" spans="1:10" ht="10.95" customHeight="1" x14ac:dyDescent="0.2">
      <c r="A80" s="150"/>
      <c r="B80" s="147"/>
      <c r="C80" s="141" t="s">
        <v>32</v>
      </c>
      <c r="D80" s="11" t="s">
        <v>223</v>
      </c>
      <c r="E80" s="14" t="s">
        <v>214</v>
      </c>
      <c r="F80" s="13">
        <v>370000</v>
      </c>
    </row>
    <row r="81" spans="1:6" ht="10.95" customHeight="1" x14ac:dyDescent="0.2">
      <c r="A81" s="150"/>
      <c r="B81" s="147"/>
      <c r="C81" s="142"/>
      <c r="D81" s="11" t="s">
        <v>223</v>
      </c>
      <c r="E81" s="14" t="s">
        <v>254</v>
      </c>
      <c r="F81" s="13">
        <v>1061377</v>
      </c>
    </row>
    <row r="82" spans="1:6" ht="10.95" customHeight="1" x14ac:dyDescent="0.2">
      <c r="A82" s="150"/>
      <c r="B82" s="147"/>
      <c r="C82" s="143"/>
      <c r="D82" s="11" t="s">
        <v>223</v>
      </c>
      <c r="E82" s="14" t="s">
        <v>255</v>
      </c>
      <c r="F82" s="12">
        <v>3243798</v>
      </c>
    </row>
    <row r="83" spans="1:6" ht="10.95" customHeight="1" x14ac:dyDescent="0.2">
      <c r="A83" s="150"/>
      <c r="B83" s="147"/>
      <c r="C83" s="141" t="s">
        <v>33</v>
      </c>
      <c r="D83" s="11" t="s">
        <v>223</v>
      </c>
      <c r="E83" s="14" t="s">
        <v>254</v>
      </c>
      <c r="F83" s="13">
        <v>1135121</v>
      </c>
    </row>
    <row r="84" spans="1:6" ht="10.95" customHeight="1" x14ac:dyDescent="0.2">
      <c r="A84" s="151"/>
      <c r="B84" s="148"/>
      <c r="C84" s="143"/>
      <c r="D84" s="11" t="s">
        <v>223</v>
      </c>
      <c r="E84" s="14" t="s">
        <v>255</v>
      </c>
      <c r="F84" s="12">
        <v>3864879</v>
      </c>
    </row>
    <row r="85" spans="1:6" ht="10.95" customHeight="1" x14ac:dyDescent="0.2">
      <c r="A85" s="144" t="s">
        <v>34</v>
      </c>
      <c r="B85" s="145">
        <v>2</v>
      </c>
      <c r="C85" s="152" t="s">
        <v>35</v>
      </c>
      <c r="D85" s="11" t="s">
        <v>204</v>
      </c>
      <c r="E85" s="11" t="s">
        <v>36</v>
      </c>
      <c r="F85" s="13">
        <v>578908</v>
      </c>
    </row>
    <row r="86" spans="1:6" ht="10.95" customHeight="1" x14ac:dyDescent="0.2">
      <c r="A86" s="144"/>
      <c r="B86" s="145"/>
      <c r="C86" s="152"/>
      <c r="D86" s="11" t="s">
        <v>204</v>
      </c>
      <c r="E86" s="11" t="s">
        <v>37</v>
      </c>
      <c r="F86" s="13">
        <v>5401957</v>
      </c>
    </row>
    <row r="87" spans="1:6" ht="10.95" customHeight="1" x14ac:dyDescent="0.2">
      <c r="A87" s="144"/>
      <c r="B87" s="145"/>
      <c r="C87" s="152"/>
      <c r="D87" s="11" t="s">
        <v>204</v>
      </c>
      <c r="E87" s="11" t="s">
        <v>38</v>
      </c>
      <c r="F87" s="13">
        <v>3022396</v>
      </c>
    </row>
    <row r="88" spans="1:6" ht="10.95" customHeight="1" x14ac:dyDescent="0.2">
      <c r="A88" s="144"/>
      <c r="B88" s="145"/>
      <c r="C88" s="152"/>
      <c r="D88" s="11" t="s">
        <v>204</v>
      </c>
      <c r="E88" s="11" t="s">
        <v>39</v>
      </c>
      <c r="F88" s="13">
        <v>2158214</v>
      </c>
    </row>
    <row r="89" spans="1:6" ht="10.95" customHeight="1" x14ac:dyDescent="0.2">
      <c r="A89" s="144"/>
      <c r="B89" s="145"/>
      <c r="C89" s="152"/>
      <c r="D89" s="11" t="s">
        <v>204</v>
      </c>
      <c r="E89" s="11" t="s">
        <v>40</v>
      </c>
      <c r="F89" s="13">
        <v>600217</v>
      </c>
    </row>
    <row r="90" spans="1:6" ht="10.95" customHeight="1" x14ac:dyDescent="0.2">
      <c r="A90" s="144"/>
      <c r="B90" s="145"/>
      <c r="C90" s="152"/>
      <c r="D90" s="11" t="s">
        <v>204</v>
      </c>
      <c r="E90" s="11" t="s">
        <v>41</v>
      </c>
      <c r="F90" s="13">
        <v>242656</v>
      </c>
    </row>
    <row r="91" spans="1:6" ht="10.95" customHeight="1" x14ac:dyDescent="0.2">
      <c r="A91" s="144"/>
      <c r="B91" s="145"/>
      <c r="C91" s="152" t="s">
        <v>42</v>
      </c>
      <c r="D91" s="11" t="s">
        <v>204</v>
      </c>
      <c r="E91" s="11" t="s">
        <v>36</v>
      </c>
      <c r="F91" s="13">
        <v>3053040</v>
      </c>
    </row>
    <row r="92" spans="1:6" ht="10.95" customHeight="1" x14ac:dyDescent="0.2">
      <c r="A92" s="144"/>
      <c r="B92" s="145"/>
      <c r="C92" s="152"/>
      <c r="D92" s="11" t="s">
        <v>204</v>
      </c>
      <c r="E92" s="11" t="s">
        <v>37</v>
      </c>
      <c r="F92" s="13">
        <v>28488805</v>
      </c>
    </row>
    <row r="93" spans="1:6" ht="10.95" customHeight="1" x14ac:dyDescent="0.2">
      <c r="A93" s="144"/>
      <c r="B93" s="145"/>
      <c r="C93" s="152"/>
      <c r="D93" s="11" t="s">
        <v>204</v>
      </c>
      <c r="E93" s="11" t="s">
        <v>38</v>
      </c>
      <c r="F93" s="13">
        <v>15939497</v>
      </c>
    </row>
    <row r="94" spans="1:6" ht="10.95" customHeight="1" x14ac:dyDescent="0.2">
      <c r="A94" s="144"/>
      <c r="B94" s="145"/>
      <c r="C94" s="152"/>
      <c r="D94" s="11" t="s">
        <v>204</v>
      </c>
      <c r="E94" s="11" t="s">
        <v>39</v>
      </c>
      <c r="F94" s="13">
        <v>11381974</v>
      </c>
    </row>
    <row r="95" spans="1:6" ht="10.95" customHeight="1" x14ac:dyDescent="0.2">
      <c r="A95" s="144"/>
      <c r="B95" s="145"/>
      <c r="C95" s="152"/>
      <c r="D95" s="11" t="s">
        <v>204</v>
      </c>
      <c r="E95" s="11" t="s">
        <v>40</v>
      </c>
      <c r="F95" s="13">
        <v>3165423</v>
      </c>
    </row>
    <row r="96" spans="1:6" ht="10.95" customHeight="1" x14ac:dyDescent="0.2">
      <c r="A96" s="144"/>
      <c r="B96" s="145"/>
      <c r="C96" s="152"/>
      <c r="D96" s="11" t="s">
        <v>204</v>
      </c>
      <c r="E96" s="11" t="s">
        <v>41</v>
      </c>
      <c r="F96" s="13">
        <v>1279717</v>
      </c>
    </row>
    <row r="97" spans="1:6" ht="10.95" customHeight="1" x14ac:dyDescent="0.2">
      <c r="A97" s="144"/>
      <c r="B97" s="145"/>
      <c r="C97" s="152" t="s">
        <v>43</v>
      </c>
      <c r="D97" s="11" t="s">
        <v>204</v>
      </c>
      <c r="E97" s="11" t="s">
        <v>36</v>
      </c>
      <c r="F97" s="13">
        <v>3525198</v>
      </c>
    </row>
    <row r="98" spans="1:6" ht="10.95" customHeight="1" x14ac:dyDescent="0.2">
      <c r="A98" s="144"/>
      <c r="B98" s="145"/>
      <c r="C98" s="152"/>
      <c r="D98" s="11" t="s">
        <v>204</v>
      </c>
      <c r="E98" s="11" t="s">
        <v>37</v>
      </c>
      <c r="F98" s="13">
        <v>32894651</v>
      </c>
    </row>
    <row r="99" spans="1:6" ht="10.95" customHeight="1" x14ac:dyDescent="0.2">
      <c r="A99" s="144"/>
      <c r="B99" s="145"/>
      <c r="C99" s="152"/>
      <c r="D99" s="11" t="s">
        <v>204</v>
      </c>
      <c r="E99" s="11" t="s">
        <v>38</v>
      </c>
      <c r="F99" s="13">
        <v>18404569</v>
      </c>
    </row>
    <row r="100" spans="1:6" ht="10.95" customHeight="1" x14ac:dyDescent="0.2">
      <c r="A100" s="144"/>
      <c r="B100" s="145"/>
      <c r="C100" s="152"/>
      <c r="D100" s="11" t="s">
        <v>204</v>
      </c>
      <c r="E100" s="11" t="s">
        <v>39</v>
      </c>
      <c r="F100" s="13">
        <v>13142217</v>
      </c>
    </row>
    <row r="101" spans="1:6" ht="10.95" customHeight="1" x14ac:dyDescent="0.2">
      <c r="A101" s="144"/>
      <c r="B101" s="145"/>
      <c r="C101" s="152"/>
      <c r="D101" s="11" t="s">
        <v>204</v>
      </c>
      <c r="E101" s="11" t="s">
        <v>40</v>
      </c>
      <c r="F101" s="13">
        <v>3654961</v>
      </c>
    </row>
    <row r="102" spans="1:6" ht="10.95" customHeight="1" x14ac:dyDescent="0.2">
      <c r="A102" s="144"/>
      <c r="B102" s="145"/>
      <c r="C102" s="152"/>
      <c r="D102" s="11" t="s">
        <v>204</v>
      </c>
      <c r="E102" s="11" t="s">
        <v>41</v>
      </c>
      <c r="F102" s="13">
        <v>1477627</v>
      </c>
    </row>
    <row r="103" spans="1:6" ht="10.95" customHeight="1" x14ac:dyDescent="0.2">
      <c r="A103" s="144" t="s">
        <v>44</v>
      </c>
      <c r="B103" s="145">
        <v>3</v>
      </c>
      <c r="C103" s="152" t="s">
        <v>45</v>
      </c>
      <c r="D103" s="11" t="s">
        <v>203</v>
      </c>
      <c r="E103" s="14" t="s">
        <v>46</v>
      </c>
      <c r="F103" s="13">
        <v>15600000</v>
      </c>
    </row>
    <row r="104" spans="1:6" ht="10.95" customHeight="1" x14ac:dyDescent="0.2">
      <c r="A104" s="144"/>
      <c r="B104" s="145"/>
      <c r="C104" s="152"/>
      <c r="D104" s="11" t="s">
        <v>203</v>
      </c>
      <c r="E104" s="14" t="s">
        <v>47</v>
      </c>
      <c r="F104" s="13">
        <v>116510883</v>
      </c>
    </row>
    <row r="105" spans="1:6" ht="10.95" customHeight="1" x14ac:dyDescent="0.2">
      <c r="A105" s="144"/>
      <c r="B105" s="145"/>
      <c r="C105" s="72" t="s">
        <v>48</v>
      </c>
      <c r="D105" s="11" t="s">
        <v>203</v>
      </c>
      <c r="E105" s="11">
        <v>107</v>
      </c>
      <c r="F105" s="13">
        <v>118610885</v>
      </c>
    </row>
    <row r="106" spans="1:6" ht="10.95" customHeight="1" x14ac:dyDescent="0.2">
      <c r="A106" s="144" t="s">
        <v>49</v>
      </c>
      <c r="B106" s="145">
        <v>4</v>
      </c>
      <c r="C106" s="141" t="s">
        <v>50</v>
      </c>
      <c r="D106" s="11" t="s">
        <v>202</v>
      </c>
      <c r="E106" s="11">
        <v>134</v>
      </c>
      <c r="F106" s="13">
        <v>4612221</v>
      </c>
    </row>
    <row r="107" spans="1:6" ht="10.95" customHeight="1" x14ac:dyDescent="0.2">
      <c r="A107" s="144"/>
      <c r="B107" s="145"/>
      <c r="C107" s="143"/>
      <c r="D107" s="11" t="s">
        <v>202</v>
      </c>
      <c r="E107" s="11">
        <v>136</v>
      </c>
      <c r="F107" s="13">
        <v>3387779</v>
      </c>
    </row>
    <row r="108" spans="1:6" ht="10.95" customHeight="1" x14ac:dyDescent="0.2">
      <c r="A108" s="144"/>
      <c r="B108" s="145"/>
      <c r="C108" s="141" t="s">
        <v>52</v>
      </c>
      <c r="D108" s="11" t="s">
        <v>202</v>
      </c>
      <c r="E108" s="11">
        <v>134</v>
      </c>
      <c r="F108" s="13">
        <v>34869217</v>
      </c>
    </row>
    <row r="109" spans="1:6" ht="10.95" customHeight="1" x14ac:dyDescent="0.2">
      <c r="A109" s="144"/>
      <c r="B109" s="145"/>
      <c r="C109" s="143"/>
      <c r="D109" s="11" t="s">
        <v>202</v>
      </c>
      <c r="E109" s="11">
        <v>136</v>
      </c>
      <c r="F109" s="13">
        <v>25612221</v>
      </c>
    </row>
    <row r="110" spans="1:6" ht="10.95" customHeight="1" x14ac:dyDescent="0.2">
      <c r="A110" s="144"/>
      <c r="B110" s="145"/>
      <c r="C110" s="72" t="s">
        <v>53</v>
      </c>
      <c r="D110" s="11" t="s">
        <v>224</v>
      </c>
      <c r="E110" s="11">
        <v>139</v>
      </c>
      <c r="F110" s="13">
        <v>3027511</v>
      </c>
    </row>
    <row r="111" spans="1:6" ht="10.95" customHeight="1" x14ac:dyDescent="0.2">
      <c r="A111" s="144"/>
      <c r="B111" s="145"/>
      <c r="C111" s="72" t="s">
        <v>54</v>
      </c>
      <c r="D111" s="11" t="s">
        <v>225</v>
      </c>
      <c r="E111" s="11">
        <v>142</v>
      </c>
      <c r="F111" s="13">
        <v>11500000</v>
      </c>
    </row>
    <row r="112" spans="1:6" ht="10.95" customHeight="1" x14ac:dyDescent="0.2">
      <c r="A112" s="144"/>
      <c r="B112" s="145"/>
      <c r="C112" s="72" t="s">
        <v>55</v>
      </c>
      <c r="D112" s="11" t="s">
        <v>226</v>
      </c>
      <c r="E112" s="11">
        <v>147</v>
      </c>
      <c r="F112" s="13">
        <v>13015738</v>
      </c>
    </row>
    <row r="113" spans="1:6" ht="10.95" customHeight="1" x14ac:dyDescent="0.2">
      <c r="A113" s="144"/>
      <c r="B113" s="145"/>
      <c r="C113" s="72" t="s">
        <v>56</v>
      </c>
      <c r="D113" s="11" t="s">
        <v>226</v>
      </c>
      <c r="E113" s="11">
        <v>146</v>
      </c>
      <c r="F113" s="13">
        <v>6649328</v>
      </c>
    </row>
    <row r="114" spans="1:6" ht="10.95" customHeight="1" x14ac:dyDescent="0.2">
      <c r="A114" s="144"/>
      <c r="B114" s="145"/>
      <c r="C114" s="72" t="s">
        <v>57</v>
      </c>
      <c r="D114" s="11" t="s">
        <v>205</v>
      </c>
      <c r="E114" s="11">
        <v>148</v>
      </c>
      <c r="F114" s="13">
        <v>43664106</v>
      </c>
    </row>
    <row r="115" spans="1:6" ht="10.95" customHeight="1" x14ac:dyDescent="0.2">
      <c r="A115" s="144"/>
      <c r="B115" s="145"/>
      <c r="C115" s="141" t="s">
        <v>58</v>
      </c>
      <c r="D115" s="11" t="s">
        <v>205</v>
      </c>
      <c r="E115" s="73">
        <v>136</v>
      </c>
      <c r="F115" s="13">
        <v>6000000</v>
      </c>
    </row>
    <row r="116" spans="1:6" ht="10.95" customHeight="1" x14ac:dyDescent="0.2">
      <c r="A116" s="144"/>
      <c r="B116" s="145"/>
      <c r="C116" s="143"/>
      <c r="D116" s="11" t="s">
        <v>205</v>
      </c>
      <c r="E116" s="73">
        <v>149</v>
      </c>
      <c r="F116" s="13">
        <v>106638641</v>
      </c>
    </row>
    <row r="117" spans="1:6" ht="10.95" customHeight="1" x14ac:dyDescent="0.2">
      <c r="A117" s="144"/>
      <c r="B117" s="145"/>
      <c r="C117" s="72" t="s">
        <v>59</v>
      </c>
      <c r="D117" s="11" t="s">
        <v>227</v>
      </c>
      <c r="E117" s="11">
        <v>151</v>
      </c>
      <c r="F117" s="13">
        <v>44757916</v>
      </c>
    </row>
    <row r="118" spans="1:6" ht="10.95" customHeight="1" x14ac:dyDescent="0.2">
      <c r="A118" s="144"/>
      <c r="B118" s="145"/>
      <c r="C118" s="72" t="s">
        <v>60</v>
      </c>
      <c r="D118" s="11" t="s">
        <v>227</v>
      </c>
      <c r="E118" s="11">
        <v>151</v>
      </c>
      <c r="F118" s="13">
        <v>12585972</v>
      </c>
    </row>
    <row r="119" spans="1:6" ht="10.95" customHeight="1" x14ac:dyDescent="0.2">
      <c r="A119" s="144"/>
      <c r="B119" s="145"/>
      <c r="C119" s="141" t="s">
        <v>61</v>
      </c>
      <c r="D119" s="11" t="s">
        <v>206</v>
      </c>
      <c r="E119" s="73">
        <v>152</v>
      </c>
      <c r="F119" s="13">
        <v>3027512</v>
      </c>
    </row>
    <row r="120" spans="1:6" ht="10.95" customHeight="1" x14ac:dyDescent="0.2">
      <c r="A120" s="144"/>
      <c r="B120" s="145"/>
      <c r="C120" s="143"/>
      <c r="D120" s="11" t="s">
        <v>206</v>
      </c>
      <c r="E120" s="73">
        <v>153</v>
      </c>
      <c r="F120" s="13">
        <v>17554061</v>
      </c>
    </row>
    <row r="121" spans="1:6" ht="10.95" hidden="1" customHeight="1" x14ac:dyDescent="0.2">
      <c r="A121" s="144"/>
      <c r="B121" s="145"/>
      <c r="C121" s="104" t="s">
        <v>62</v>
      </c>
      <c r="D121" s="11"/>
      <c r="E121" s="11"/>
      <c r="F121" s="13"/>
    </row>
    <row r="122" spans="1:6" ht="10.95" customHeight="1" x14ac:dyDescent="0.2">
      <c r="A122" s="144"/>
      <c r="B122" s="145"/>
      <c r="C122" s="72" t="s">
        <v>63</v>
      </c>
      <c r="D122" s="11" t="s">
        <v>206</v>
      </c>
      <c r="E122" s="11">
        <v>138</v>
      </c>
      <c r="F122" s="13">
        <v>11666027</v>
      </c>
    </row>
    <row r="123" spans="1:6" ht="10.95" customHeight="1" x14ac:dyDescent="0.2">
      <c r="A123" s="144"/>
      <c r="B123" s="145"/>
      <c r="C123" s="118" t="s">
        <v>64</v>
      </c>
      <c r="D123" s="11" t="s">
        <v>257</v>
      </c>
      <c r="E123" s="11">
        <v>157</v>
      </c>
      <c r="F123" s="13">
        <v>6994114</v>
      </c>
    </row>
    <row r="124" spans="1:6" ht="10.95" customHeight="1" x14ac:dyDescent="0.2">
      <c r="A124" s="144"/>
      <c r="B124" s="145"/>
      <c r="C124" s="118" t="s">
        <v>65</v>
      </c>
      <c r="D124" s="11" t="s">
        <v>257</v>
      </c>
      <c r="E124" s="11">
        <v>157</v>
      </c>
      <c r="F124" s="13">
        <v>5006056</v>
      </c>
    </row>
    <row r="125" spans="1:6" ht="10.95" customHeight="1" x14ac:dyDescent="0.2">
      <c r="A125" s="144"/>
      <c r="B125" s="145"/>
      <c r="C125" s="118" t="s">
        <v>66</v>
      </c>
      <c r="D125" s="11" t="s">
        <v>257</v>
      </c>
      <c r="E125" s="11">
        <v>157</v>
      </c>
      <c r="F125" s="13">
        <v>6118512</v>
      </c>
    </row>
    <row r="126" spans="1:6" ht="10.95" customHeight="1" x14ac:dyDescent="0.2">
      <c r="A126" s="144"/>
      <c r="B126" s="145"/>
      <c r="C126" s="118" t="s">
        <v>67</v>
      </c>
      <c r="D126" s="11" t="s">
        <v>258</v>
      </c>
      <c r="E126" s="11">
        <v>158</v>
      </c>
      <c r="F126" s="13">
        <v>62050221</v>
      </c>
    </row>
    <row r="127" spans="1:6" ht="10.95" customHeight="1" x14ac:dyDescent="0.2">
      <c r="A127" s="144"/>
      <c r="B127" s="145"/>
      <c r="C127" s="118" t="s">
        <v>68</v>
      </c>
      <c r="D127" s="11" t="s">
        <v>258</v>
      </c>
      <c r="E127" s="11">
        <v>158</v>
      </c>
      <c r="F127" s="13">
        <v>12000000</v>
      </c>
    </row>
    <row r="128" spans="1:6" ht="10.95" hidden="1" customHeight="1" x14ac:dyDescent="0.2">
      <c r="A128" s="144"/>
      <c r="B128" s="145"/>
      <c r="C128" s="122" t="s">
        <v>69</v>
      </c>
      <c r="D128" s="11"/>
      <c r="E128" s="11"/>
      <c r="F128" s="13"/>
    </row>
    <row r="129" spans="1:6" ht="10.95" customHeight="1" x14ac:dyDescent="0.2">
      <c r="A129" s="144"/>
      <c r="B129" s="145"/>
      <c r="C129" s="153" t="s">
        <v>70</v>
      </c>
      <c r="D129" s="11" t="s">
        <v>258</v>
      </c>
      <c r="E129" s="11">
        <v>158</v>
      </c>
      <c r="F129" s="13">
        <v>3200000</v>
      </c>
    </row>
    <row r="130" spans="1:6" ht="10.95" customHeight="1" x14ac:dyDescent="0.2">
      <c r="A130" s="144"/>
      <c r="B130" s="145"/>
      <c r="C130" s="155"/>
      <c r="D130" s="11" t="s">
        <v>258</v>
      </c>
      <c r="E130" s="11">
        <v>161</v>
      </c>
      <c r="F130" s="13">
        <v>6800000</v>
      </c>
    </row>
    <row r="131" spans="1:6" ht="10.95" customHeight="1" x14ac:dyDescent="0.2">
      <c r="A131" s="144"/>
      <c r="B131" s="145"/>
      <c r="C131" s="118" t="s">
        <v>71</v>
      </c>
      <c r="D131" s="11" t="s">
        <v>259</v>
      </c>
      <c r="E131" s="11">
        <v>163</v>
      </c>
      <c r="F131" s="13">
        <v>8500000</v>
      </c>
    </row>
    <row r="132" spans="1:6" ht="10.95" customHeight="1" x14ac:dyDescent="0.2">
      <c r="A132" s="144" t="s">
        <v>72</v>
      </c>
      <c r="B132" s="156">
        <v>4</v>
      </c>
      <c r="C132" s="72" t="s">
        <v>73</v>
      </c>
      <c r="D132" s="11" t="s">
        <v>207</v>
      </c>
      <c r="E132" s="11">
        <v>121</v>
      </c>
      <c r="F132" s="13">
        <v>10114028</v>
      </c>
    </row>
    <row r="133" spans="1:6" ht="10.95" customHeight="1" x14ac:dyDescent="0.2">
      <c r="A133" s="144"/>
      <c r="B133" s="156"/>
      <c r="C133" s="141" t="s">
        <v>74</v>
      </c>
      <c r="D133" s="11" t="s">
        <v>207</v>
      </c>
      <c r="E133" s="11">
        <v>122</v>
      </c>
      <c r="F133" s="13">
        <v>9632407</v>
      </c>
    </row>
    <row r="134" spans="1:6" ht="10.95" customHeight="1" x14ac:dyDescent="0.2">
      <c r="A134" s="144"/>
      <c r="B134" s="156"/>
      <c r="C134" s="143"/>
      <c r="D134" s="11" t="s">
        <v>207</v>
      </c>
      <c r="E134" s="11">
        <v>124</v>
      </c>
      <c r="F134" s="13">
        <v>20000000</v>
      </c>
    </row>
    <row r="135" spans="1:6" ht="10.95" customHeight="1" x14ac:dyDescent="0.2">
      <c r="A135" s="144"/>
      <c r="B135" s="156"/>
      <c r="C135" s="118" t="s">
        <v>75</v>
      </c>
      <c r="D135" s="11" t="s">
        <v>260</v>
      </c>
      <c r="E135" s="11">
        <v>127</v>
      </c>
      <c r="F135" s="13">
        <v>16000000</v>
      </c>
    </row>
    <row r="136" spans="1:6" ht="10.95" customHeight="1" x14ac:dyDescent="0.2">
      <c r="A136" s="144"/>
      <c r="B136" s="156"/>
      <c r="C136" s="118" t="s">
        <v>76</v>
      </c>
      <c r="D136" s="11" t="s">
        <v>260</v>
      </c>
      <c r="E136" s="11">
        <v>127</v>
      </c>
      <c r="F136" s="13">
        <v>24000000</v>
      </c>
    </row>
    <row r="137" spans="1:6" ht="10.95" customHeight="1" x14ac:dyDescent="0.2">
      <c r="A137" s="144"/>
      <c r="B137" s="156"/>
      <c r="C137" s="118" t="s">
        <v>77</v>
      </c>
      <c r="D137" s="11" t="s">
        <v>260</v>
      </c>
      <c r="E137" s="11">
        <v>127</v>
      </c>
      <c r="F137" s="13">
        <v>10000000</v>
      </c>
    </row>
    <row r="138" spans="1:6" ht="10.95" customHeight="1" x14ac:dyDescent="0.2">
      <c r="A138" s="144"/>
      <c r="B138" s="156"/>
      <c r="C138" s="118" t="s">
        <v>78</v>
      </c>
      <c r="D138" s="11" t="s">
        <v>260</v>
      </c>
      <c r="E138" s="11">
        <v>127</v>
      </c>
      <c r="F138" s="13">
        <v>5000000</v>
      </c>
    </row>
    <row r="139" spans="1:6" ht="10.95" hidden="1" customHeight="1" x14ac:dyDescent="0.2">
      <c r="A139" s="144"/>
      <c r="B139" s="156"/>
      <c r="C139" s="104" t="s">
        <v>79</v>
      </c>
      <c r="D139" s="11"/>
      <c r="E139" s="11"/>
      <c r="F139" s="13"/>
    </row>
    <row r="140" spans="1:6" ht="10.95" hidden="1" customHeight="1" x14ac:dyDescent="0.2">
      <c r="A140" s="144"/>
      <c r="B140" s="156"/>
      <c r="C140" s="104" t="s">
        <v>80</v>
      </c>
      <c r="D140" s="11"/>
      <c r="E140" s="11"/>
      <c r="F140" s="13"/>
    </row>
    <row r="141" spans="1:6" ht="10.95" hidden="1" customHeight="1" x14ac:dyDescent="0.2">
      <c r="A141" s="144"/>
      <c r="B141" s="156"/>
      <c r="C141" s="104" t="s">
        <v>81</v>
      </c>
      <c r="D141" s="11"/>
      <c r="E141" s="11"/>
      <c r="F141" s="13"/>
    </row>
    <row r="142" spans="1:6" ht="10.95" customHeight="1" x14ac:dyDescent="0.2">
      <c r="A142" s="144"/>
      <c r="B142" s="156"/>
      <c r="C142" s="152" t="s">
        <v>82</v>
      </c>
      <c r="D142" s="11" t="s">
        <v>208</v>
      </c>
      <c r="E142" s="11">
        <v>166</v>
      </c>
      <c r="F142" s="13">
        <v>23959409</v>
      </c>
    </row>
    <row r="143" spans="1:6" ht="10.95" customHeight="1" x14ac:dyDescent="0.2">
      <c r="A143" s="144"/>
      <c r="B143" s="156"/>
      <c r="C143" s="152"/>
      <c r="D143" s="11" t="s">
        <v>208</v>
      </c>
      <c r="E143" s="11">
        <v>172</v>
      </c>
      <c r="F143" s="13">
        <v>1261022</v>
      </c>
    </row>
    <row r="144" spans="1:6" ht="10.95" hidden="1" customHeight="1" x14ac:dyDescent="0.2">
      <c r="A144" s="144"/>
      <c r="B144" s="156"/>
      <c r="C144" s="104" t="s">
        <v>83</v>
      </c>
      <c r="D144" s="11"/>
      <c r="E144" s="11"/>
      <c r="F144" s="13"/>
    </row>
    <row r="145" spans="1:6" ht="10.95" hidden="1" customHeight="1" x14ac:dyDescent="0.2">
      <c r="A145" s="144"/>
      <c r="B145" s="156"/>
      <c r="C145" s="104" t="s">
        <v>84</v>
      </c>
      <c r="D145" s="11"/>
      <c r="E145" s="11"/>
      <c r="F145" s="13"/>
    </row>
    <row r="146" spans="1:6" ht="10.95" hidden="1" customHeight="1" x14ac:dyDescent="0.2">
      <c r="A146" s="144" t="s">
        <v>85</v>
      </c>
      <c r="B146" s="145">
        <v>5</v>
      </c>
      <c r="C146" s="157" t="s">
        <v>86</v>
      </c>
      <c r="D146" s="11" t="s">
        <v>209</v>
      </c>
      <c r="E146" s="11">
        <v>168</v>
      </c>
      <c r="F146" s="13">
        <v>43000000</v>
      </c>
    </row>
    <row r="147" spans="1:6" ht="10.95" hidden="1" customHeight="1" x14ac:dyDescent="0.2">
      <c r="A147" s="144"/>
      <c r="B147" s="145"/>
      <c r="C147" s="157"/>
      <c r="D147" s="11" t="s">
        <v>209</v>
      </c>
      <c r="E147" s="11">
        <v>169</v>
      </c>
      <c r="F147" s="13">
        <v>2000000</v>
      </c>
    </row>
    <row r="148" spans="1:6" ht="10.95" customHeight="1" x14ac:dyDescent="0.2">
      <c r="A148" s="144" t="s">
        <v>87</v>
      </c>
      <c r="B148" s="145" t="s">
        <v>217</v>
      </c>
      <c r="C148" s="152" t="s">
        <v>88</v>
      </c>
      <c r="D148" s="11" t="s">
        <v>210</v>
      </c>
      <c r="E148" s="11">
        <v>179</v>
      </c>
      <c r="F148" s="13">
        <v>1257500</v>
      </c>
    </row>
    <row r="149" spans="1:6" ht="10.95" customHeight="1" x14ac:dyDescent="0.2">
      <c r="A149" s="144"/>
      <c r="B149" s="145"/>
      <c r="C149" s="152"/>
      <c r="D149" s="11" t="s">
        <v>210</v>
      </c>
      <c r="E149" s="11">
        <v>180</v>
      </c>
      <c r="F149" s="13">
        <v>16889508</v>
      </c>
    </row>
    <row r="150" spans="1:6" ht="10.95" customHeight="1" x14ac:dyDescent="0.2">
      <c r="A150" s="144"/>
      <c r="B150" s="145"/>
      <c r="C150" s="152"/>
      <c r="D150" s="11" t="s">
        <v>210</v>
      </c>
      <c r="E150" s="11">
        <v>181</v>
      </c>
      <c r="F150" s="13">
        <v>1435503</v>
      </c>
    </row>
    <row r="151" spans="1:6" ht="10.95" customHeight="1" x14ac:dyDescent="0.2">
      <c r="A151" s="144"/>
      <c r="B151" s="145"/>
      <c r="C151" s="152"/>
      <c r="D151" s="11" t="s">
        <v>210</v>
      </c>
      <c r="E151" s="11">
        <v>182</v>
      </c>
      <c r="F151" s="13">
        <v>574201</v>
      </c>
    </row>
    <row r="152" spans="1:6" ht="10.95" customHeight="1" x14ac:dyDescent="0.2">
      <c r="A152" s="144" t="s">
        <v>89</v>
      </c>
      <c r="B152" s="145" t="s">
        <v>217</v>
      </c>
      <c r="C152" s="152" t="s">
        <v>90</v>
      </c>
      <c r="D152" s="11" t="s">
        <v>210</v>
      </c>
      <c r="E152" s="11">
        <v>179</v>
      </c>
      <c r="F152" s="13">
        <v>3122500</v>
      </c>
    </row>
    <row r="153" spans="1:6" ht="10.95" customHeight="1" x14ac:dyDescent="0.2">
      <c r="A153" s="144"/>
      <c r="B153" s="145"/>
      <c r="C153" s="152"/>
      <c r="D153" s="11" t="s">
        <v>210</v>
      </c>
      <c r="E153" s="11">
        <v>180</v>
      </c>
      <c r="F153" s="13">
        <v>41938341</v>
      </c>
    </row>
    <row r="154" spans="1:6" ht="10.95" customHeight="1" x14ac:dyDescent="0.2">
      <c r="A154" s="144"/>
      <c r="B154" s="145"/>
      <c r="C154" s="152"/>
      <c r="D154" s="11" t="s">
        <v>210</v>
      </c>
      <c r="E154" s="11">
        <v>181</v>
      </c>
      <c r="F154" s="13">
        <v>3564497</v>
      </c>
    </row>
    <row r="155" spans="1:6" ht="10.95" customHeight="1" x14ac:dyDescent="0.2">
      <c r="A155" s="144"/>
      <c r="B155" s="145"/>
      <c r="C155" s="152"/>
      <c r="D155" s="11" t="s">
        <v>210</v>
      </c>
      <c r="E155" s="11">
        <v>182</v>
      </c>
      <c r="F155" s="13">
        <v>1425799</v>
      </c>
    </row>
    <row r="156" spans="1:6" x14ac:dyDescent="0.2">
      <c r="F156" s="17"/>
    </row>
    <row r="157" spans="1:6" x14ac:dyDescent="0.2">
      <c r="F157" s="17"/>
    </row>
  </sheetData>
  <mergeCells count="52">
    <mergeCell ref="C43:C45"/>
    <mergeCell ref="C152:C155"/>
    <mergeCell ref="C142:C143"/>
    <mergeCell ref="C103:C104"/>
    <mergeCell ref="C65:C66"/>
    <mergeCell ref="C71:C76"/>
    <mergeCell ref="C77:C79"/>
    <mergeCell ref="C57:C60"/>
    <mergeCell ref="C61:C62"/>
    <mergeCell ref="C63:C64"/>
    <mergeCell ref="C67:C68"/>
    <mergeCell ref="C69:C70"/>
    <mergeCell ref="A152:A155"/>
    <mergeCell ref="B152:B155"/>
    <mergeCell ref="C53:C56"/>
    <mergeCell ref="C47:C52"/>
    <mergeCell ref="C129:C130"/>
    <mergeCell ref="A132:A145"/>
    <mergeCell ref="B132:B145"/>
    <mergeCell ref="C146:C147"/>
    <mergeCell ref="C148:C151"/>
    <mergeCell ref="C115:C116"/>
    <mergeCell ref="C119:C120"/>
    <mergeCell ref="A106:A131"/>
    <mergeCell ref="B106:B131"/>
    <mergeCell ref="C133:C134"/>
    <mergeCell ref="A146:A147"/>
    <mergeCell ref="B146:B147"/>
    <mergeCell ref="A148:A151"/>
    <mergeCell ref="B148:B151"/>
    <mergeCell ref="A103:A105"/>
    <mergeCell ref="B103:B105"/>
    <mergeCell ref="C106:C107"/>
    <mergeCell ref="C108:C109"/>
    <mergeCell ref="A4:A29"/>
    <mergeCell ref="B4:B29"/>
    <mergeCell ref="A85:A102"/>
    <mergeCell ref="B85:B102"/>
    <mergeCell ref="B30:B84"/>
    <mergeCell ref="A30:A84"/>
    <mergeCell ref="C85:C90"/>
    <mergeCell ref="C91:C96"/>
    <mergeCell ref="C97:C102"/>
    <mergeCell ref="C83:C84"/>
    <mergeCell ref="C80:C82"/>
    <mergeCell ref="C4:C12"/>
    <mergeCell ref="C39:C42"/>
    <mergeCell ref="C13:C21"/>
    <mergeCell ref="C24:C27"/>
    <mergeCell ref="C28:C29"/>
    <mergeCell ref="C30:C34"/>
    <mergeCell ref="C35:C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106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12"/>
      <c r="H1" s="112"/>
      <c r="I1" s="115"/>
      <c r="J1" s="112"/>
      <c r="K1" s="112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13"/>
      <c r="H2" s="113"/>
      <c r="I2" s="116"/>
      <c r="J2" s="113"/>
      <c r="K2" s="113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4" t="s">
        <v>9</v>
      </c>
      <c r="B4" s="145">
        <v>1</v>
      </c>
      <c r="C4" s="108" t="s">
        <v>10</v>
      </c>
      <c r="D4" s="11"/>
      <c r="E4" s="11"/>
      <c r="F4" s="12"/>
    </row>
    <row r="5" spans="1:11" ht="10.199999999999999" customHeight="1" x14ac:dyDescent="0.2">
      <c r="A5" s="144"/>
      <c r="B5" s="145"/>
      <c r="C5" s="141" t="s">
        <v>11</v>
      </c>
      <c r="D5" s="11" t="s">
        <v>218</v>
      </c>
      <c r="E5" s="14" t="s">
        <v>228</v>
      </c>
      <c r="F5" s="110">
        <v>1775935</v>
      </c>
    </row>
    <row r="6" spans="1:11" ht="10.199999999999999" customHeight="1" x14ac:dyDescent="0.2">
      <c r="A6" s="144"/>
      <c r="B6" s="145"/>
      <c r="C6" s="142"/>
      <c r="D6" s="11" t="s">
        <v>218</v>
      </c>
      <c r="E6" s="14" t="s">
        <v>229</v>
      </c>
      <c r="F6" s="110">
        <v>3794734</v>
      </c>
    </row>
    <row r="7" spans="1:11" ht="10.199999999999999" customHeight="1" x14ac:dyDescent="0.2">
      <c r="A7" s="144"/>
      <c r="B7" s="145"/>
      <c r="C7" s="142"/>
      <c r="D7" s="11" t="s">
        <v>218</v>
      </c>
      <c r="E7" s="14" t="s">
        <v>230</v>
      </c>
      <c r="F7" s="110">
        <v>602908</v>
      </c>
    </row>
    <row r="8" spans="1:11" ht="10.199999999999999" customHeight="1" x14ac:dyDescent="0.2">
      <c r="A8" s="144"/>
      <c r="B8" s="145"/>
      <c r="C8" s="142"/>
      <c r="D8" s="11" t="s">
        <v>218</v>
      </c>
      <c r="E8" s="14" t="s">
        <v>231</v>
      </c>
      <c r="F8" s="110">
        <v>758946</v>
      </c>
    </row>
    <row r="9" spans="1:11" ht="10.199999999999999" customHeight="1" x14ac:dyDescent="0.2">
      <c r="A9" s="144"/>
      <c r="B9" s="145"/>
      <c r="C9" s="142"/>
      <c r="D9" s="11" t="s">
        <v>218</v>
      </c>
      <c r="E9" s="14" t="s">
        <v>232</v>
      </c>
      <c r="F9" s="110">
        <v>1821472</v>
      </c>
    </row>
    <row r="10" spans="1:11" ht="10.199999999999999" customHeight="1" x14ac:dyDescent="0.2">
      <c r="A10" s="144"/>
      <c r="B10" s="145"/>
      <c r="C10" s="142"/>
      <c r="D10" s="11" t="s">
        <v>218</v>
      </c>
      <c r="E10" s="14" t="s">
        <v>233</v>
      </c>
      <c r="F10" s="110">
        <v>455368</v>
      </c>
    </row>
    <row r="11" spans="1:11" ht="10.199999999999999" customHeight="1" x14ac:dyDescent="0.2">
      <c r="A11" s="144"/>
      <c r="B11" s="145"/>
      <c r="C11" s="142"/>
      <c r="D11" s="11" t="s">
        <v>218</v>
      </c>
      <c r="E11" s="14" t="s">
        <v>234</v>
      </c>
      <c r="F11" s="110">
        <v>1517893</v>
      </c>
    </row>
    <row r="12" spans="1:11" ht="10.199999999999999" customHeight="1" x14ac:dyDescent="0.2">
      <c r="A12" s="144"/>
      <c r="B12" s="145"/>
      <c r="C12" s="142"/>
      <c r="D12" s="11" t="s">
        <v>218</v>
      </c>
      <c r="E12" s="14" t="s">
        <v>235</v>
      </c>
      <c r="F12" s="110">
        <v>3642943</v>
      </c>
    </row>
    <row r="13" spans="1:11" ht="10.199999999999999" customHeight="1" x14ac:dyDescent="0.2">
      <c r="A13" s="144"/>
      <c r="B13" s="145"/>
      <c r="C13" s="143"/>
      <c r="D13" s="11" t="s">
        <v>218</v>
      </c>
      <c r="E13" s="14" t="s">
        <v>236</v>
      </c>
      <c r="F13" s="110">
        <v>910736</v>
      </c>
    </row>
    <row r="14" spans="1:11" ht="10.199999999999999" hidden="1" customHeight="1" x14ac:dyDescent="0.2">
      <c r="A14" s="144"/>
      <c r="B14" s="145"/>
      <c r="C14" s="108" t="s">
        <v>12</v>
      </c>
      <c r="D14" s="11"/>
      <c r="E14" s="11"/>
      <c r="F14" s="12"/>
    </row>
    <row r="15" spans="1:11" ht="10.199999999999999" hidden="1" customHeight="1" x14ac:dyDescent="0.2">
      <c r="A15" s="144"/>
      <c r="B15" s="145"/>
      <c r="C15" s="108" t="s">
        <v>13</v>
      </c>
      <c r="D15" s="11"/>
      <c r="E15" s="11"/>
      <c r="F15" s="12"/>
    </row>
    <row r="16" spans="1:11" ht="10.199999999999999" customHeight="1" x14ac:dyDescent="0.2">
      <c r="A16" s="144"/>
      <c r="B16" s="145"/>
      <c r="C16" s="141" t="s">
        <v>14</v>
      </c>
      <c r="D16" s="11" t="s">
        <v>219</v>
      </c>
      <c r="E16" s="14" t="s">
        <v>237</v>
      </c>
      <c r="F16" s="12">
        <v>32090815</v>
      </c>
      <c r="G16" s="18">
        <v>1</v>
      </c>
      <c r="H16" s="18">
        <v>28210879</v>
      </c>
      <c r="I16" s="106">
        <f>H16/H20</f>
        <v>0.20481225410817094</v>
      </c>
      <c r="J16" s="18">
        <v>30615099</v>
      </c>
      <c r="K16" s="17" t="s">
        <v>241</v>
      </c>
    </row>
    <row r="17" spans="1:11" ht="10.199999999999999" customHeight="1" x14ac:dyDescent="0.2">
      <c r="A17" s="144"/>
      <c r="B17" s="145"/>
      <c r="C17" s="142"/>
      <c r="D17" s="11" t="s">
        <v>219</v>
      </c>
      <c r="E17" s="14" t="s">
        <v>238</v>
      </c>
      <c r="F17" s="12">
        <v>16755913</v>
      </c>
      <c r="G17" s="18">
        <v>2</v>
      </c>
      <c r="H17" s="18">
        <v>48619442</v>
      </c>
      <c r="I17" s="106">
        <f>H17/H20</f>
        <v>0.35297934210066545</v>
      </c>
      <c r="J17" s="18">
        <v>9212509</v>
      </c>
      <c r="K17" s="17" t="s">
        <v>242</v>
      </c>
    </row>
    <row r="18" spans="1:11" ht="10.199999999999999" customHeight="1" x14ac:dyDescent="0.2">
      <c r="A18" s="144"/>
      <c r="B18" s="145"/>
      <c r="C18" s="142"/>
      <c r="D18" s="11" t="s">
        <v>219</v>
      </c>
      <c r="E18" s="14" t="s">
        <v>239</v>
      </c>
      <c r="F18" s="12">
        <v>7693696</v>
      </c>
      <c r="G18" s="18">
        <v>3</v>
      </c>
      <c r="H18" s="18">
        <v>50909870</v>
      </c>
      <c r="I18" s="106">
        <f>H18/H20</f>
        <v>0.36960795269987684</v>
      </c>
      <c r="J18" s="18">
        <v>82912583</v>
      </c>
      <c r="K18" s="17" t="s">
        <v>243</v>
      </c>
    </row>
    <row r="19" spans="1:11" ht="10.199999999999999" customHeight="1" x14ac:dyDescent="0.2">
      <c r="A19" s="144"/>
      <c r="B19" s="145"/>
      <c r="C19" s="143"/>
      <c r="D19" s="11" t="s">
        <v>219</v>
      </c>
      <c r="E19" s="11">
        <v>172</v>
      </c>
      <c r="F19" s="12">
        <v>2590000</v>
      </c>
      <c r="G19" s="18">
        <v>4</v>
      </c>
      <c r="H19" s="18">
        <v>10000000</v>
      </c>
      <c r="I19" s="106">
        <f>H19/H20</f>
        <v>7.260045109128678E-2</v>
      </c>
      <c r="J19" s="18">
        <v>15000000</v>
      </c>
      <c r="K19" s="17" t="s">
        <v>245</v>
      </c>
    </row>
    <row r="20" spans="1:11" ht="10.199999999999999" customHeight="1" x14ac:dyDescent="0.2">
      <c r="A20" s="144"/>
      <c r="B20" s="145"/>
      <c r="C20" s="141" t="s">
        <v>15</v>
      </c>
      <c r="D20" s="11" t="s">
        <v>219</v>
      </c>
      <c r="E20" s="14" t="s">
        <v>240</v>
      </c>
      <c r="F20" s="12">
        <v>7149362</v>
      </c>
      <c r="H20" s="18">
        <f>SUM(H16:H19)</f>
        <v>137740191</v>
      </c>
      <c r="I20" s="106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44"/>
      <c r="B21" s="145"/>
      <c r="C21" s="143"/>
      <c r="D21" s="11" t="s">
        <v>219</v>
      </c>
      <c r="E21" s="14" t="s">
        <v>238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49" t="s">
        <v>16</v>
      </c>
      <c r="B22" s="146">
        <v>2</v>
      </c>
      <c r="C22" s="141" t="s">
        <v>17</v>
      </c>
      <c r="D22" s="11" t="s">
        <v>220</v>
      </c>
      <c r="E22" s="109" t="s">
        <v>241</v>
      </c>
      <c r="F22" s="12">
        <v>6270347</v>
      </c>
      <c r="H22" s="18">
        <v>54</v>
      </c>
      <c r="I22" s="106">
        <f>H16/H21</f>
        <v>0.20481225410817094</v>
      </c>
    </row>
    <row r="23" spans="1:11" ht="10.199999999999999" customHeight="1" x14ac:dyDescent="0.2">
      <c r="A23" s="150"/>
      <c r="B23" s="147"/>
      <c r="C23" s="142"/>
      <c r="D23" s="11" t="s">
        <v>220</v>
      </c>
      <c r="E23" s="109" t="s">
        <v>242</v>
      </c>
      <c r="F23" s="12">
        <v>1886835</v>
      </c>
      <c r="H23" s="18">
        <f>J19*I22</f>
        <v>3072183.8116225642</v>
      </c>
      <c r="I23" s="106">
        <f>H17/H21</f>
        <v>0.35297934210066545</v>
      </c>
    </row>
    <row r="24" spans="1:11" ht="10.199999999999999" customHeight="1" x14ac:dyDescent="0.2">
      <c r="A24" s="150"/>
      <c r="B24" s="147"/>
      <c r="C24" s="142"/>
      <c r="D24" s="11" t="s">
        <v>220</v>
      </c>
      <c r="E24" s="109" t="s">
        <v>243</v>
      </c>
      <c r="F24" s="12">
        <v>16981513</v>
      </c>
      <c r="H24" s="18">
        <f>J19*I23</f>
        <v>5294690.131509982</v>
      </c>
      <c r="I24" s="106">
        <f>H18/H21</f>
        <v>0.36960795269987684</v>
      </c>
    </row>
    <row r="25" spans="1:11" ht="10.199999999999999" customHeight="1" x14ac:dyDescent="0.2">
      <c r="A25" s="150"/>
      <c r="B25" s="147"/>
      <c r="C25" s="142"/>
      <c r="D25" s="11" t="s">
        <v>220</v>
      </c>
      <c r="E25" s="111" t="s">
        <v>244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50"/>
      <c r="B26" s="147"/>
      <c r="C26" s="143"/>
      <c r="D26" s="11" t="s">
        <v>220</v>
      </c>
      <c r="E26" s="109" t="s">
        <v>245</v>
      </c>
      <c r="F26" s="12">
        <v>3072184</v>
      </c>
    </row>
    <row r="27" spans="1:11" ht="10.199999999999999" customHeight="1" x14ac:dyDescent="0.2">
      <c r="A27" s="150"/>
      <c r="B27" s="147"/>
      <c r="C27" s="141" t="s">
        <v>18</v>
      </c>
      <c r="D27" s="11" t="s">
        <v>220</v>
      </c>
      <c r="E27" s="109" t="s">
        <v>241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50"/>
      <c r="B28" s="147"/>
      <c r="C28" s="142"/>
      <c r="D28" s="11" t="s">
        <v>220</v>
      </c>
      <c r="E28" s="109" t="s">
        <v>242</v>
      </c>
      <c r="F28" s="12">
        <v>3251825</v>
      </c>
      <c r="H28" s="18">
        <f>J16*I28</f>
        <v>6270347.43593481</v>
      </c>
      <c r="I28" s="117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50"/>
      <c r="B29" s="147"/>
      <c r="C29" s="142"/>
      <c r="D29" s="11" t="s">
        <v>220</v>
      </c>
      <c r="E29" s="109" t="s">
        <v>243</v>
      </c>
      <c r="F29" s="12">
        <v>29266429</v>
      </c>
      <c r="H29" s="18">
        <f>J16*I29</f>
        <v>10806497.50336674</v>
      </c>
      <c r="I29" s="117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50"/>
      <c r="B30" s="147"/>
      <c r="C30" s="143"/>
      <c r="D30" s="11" t="s">
        <v>220</v>
      </c>
      <c r="E30" s="109" t="s">
        <v>245</v>
      </c>
      <c r="F30" s="12">
        <v>5294690</v>
      </c>
      <c r="H30" s="18">
        <f>J16*I30</f>
        <v>11315584.063094046</v>
      </c>
      <c r="I30" s="117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50"/>
      <c r="B31" s="147"/>
      <c r="C31" s="141" t="s">
        <v>19</v>
      </c>
      <c r="D31" s="11" t="s">
        <v>220</v>
      </c>
      <c r="E31" s="109" t="s">
        <v>241</v>
      </c>
      <c r="F31" s="12">
        <v>11315584</v>
      </c>
      <c r="H31" s="18">
        <f>J16*I31</f>
        <v>2222669.9976044027</v>
      </c>
      <c r="I31" s="117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50"/>
      <c r="B32" s="147"/>
      <c r="C32" s="142"/>
      <c r="D32" s="11" t="s">
        <v>220</v>
      </c>
      <c r="E32" s="109" t="s">
        <v>242</v>
      </c>
      <c r="F32" s="12">
        <v>3405017</v>
      </c>
      <c r="H32" s="18">
        <v>44</v>
      </c>
    </row>
    <row r="33" spans="1:12" ht="10.199999999999999" customHeight="1" x14ac:dyDescent="0.2">
      <c r="A33" s="150"/>
      <c r="B33" s="147"/>
      <c r="C33" s="142"/>
      <c r="D33" s="11" t="s">
        <v>220</v>
      </c>
      <c r="E33" s="109" t="s">
        <v>243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50"/>
      <c r="B34" s="147"/>
      <c r="C34" s="143"/>
      <c r="D34" s="11" t="s">
        <v>220</v>
      </c>
      <c r="E34" s="109" t="s">
        <v>245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50"/>
      <c r="B35" s="147"/>
      <c r="C35" s="141" t="s">
        <v>20</v>
      </c>
      <c r="D35" s="11" t="s">
        <v>220</v>
      </c>
      <c r="E35" s="109" t="s">
        <v>241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50"/>
      <c r="B36" s="147"/>
      <c r="C36" s="142"/>
      <c r="D36" s="11" t="s">
        <v>220</v>
      </c>
      <c r="E36" s="109" t="s">
        <v>242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50"/>
      <c r="B37" s="147"/>
      <c r="C37" s="143"/>
      <c r="D37" s="11" t="s">
        <v>220</v>
      </c>
      <c r="E37" s="109" t="s">
        <v>243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50"/>
      <c r="B38" s="147"/>
      <c r="C38" s="141" t="s">
        <v>21</v>
      </c>
      <c r="D38" s="11" t="s">
        <v>220</v>
      </c>
      <c r="E38" s="109" t="s">
        <v>241</v>
      </c>
      <c r="F38" s="12">
        <v>19365394</v>
      </c>
      <c r="I38" s="106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50"/>
      <c r="B39" s="147"/>
      <c r="C39" s="142"/>
      <c r="D39" s="11" t="s">
        <v>220</v>
      </c>
      <c r="E39" s="109" t="s">
        <v>242</v>
      </c>
      <c r="F39" s="12">
        <v>0</v>
      </c>
      <c r="G39" s="18">
        <v>8049690</v>
      </c>
      <c r="I39" s="106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50"/>
      <c r="B40" s="147"/>
      <c r="C40" s="143"/>
      <c r="D40" s="11" t="s">
        <v>220</v>
      </c>
      <c r="E40" s="109" t="s">
        <v>243</v>
      </c>
      <c r="F40" s="12">
        <v>0</v>
      </c>
      <c r="I40" s="106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50"/>
      <c r="B41" s="147"/>
      <c r="C41" s="108" t="s">
        <v>22</v>
      </c>
      <c r="D41" s="11"/>
      <c r="E41" s="11"/>
      <c r="F41" s="12"/>
    </row>
    <row r="42" spans="1:12" ht="10.199999999999999" hidden="1" customHeight="1" x14ac:dyDescent="0.2">
      <c r="A42" s="150"/>
      <c r="B42" s="147"/>
      <c r="C42" s="108" t="s">
        <v>23</v>
      </c>
      <c r="D42" s="11"/>
      <c r="E42" s="11"/>
      <c r="F42" s="13"/>
    </row>
    <row r="43" spans="1:12" ht="10.199999999999999" customHeight="1" x14ac:dyDescent="0.2">
      <c r="A43" s="150"/>
      <c r="B43" s="147"/>
      <c r="C43" s="153" t="s">
        <v>24</v>
      </c>
      <c r="D43" s="11" t="s">
        <v>221</v>
      </c>
      <c r="E43" s="14" t="s">
        <v>246</v>
      </c>
      <c r="F43" s="13">
        <v>2125362</v>
      </c>
    </row>
    <row r="44" spans="1:12" ht="10.199999999999999" customHeight="1" x14ac:dyDescent="0.2">
      <c r="A44" s="150"/>
      <c r="B44" s="147"/>
      <c r="C44" s="154"/>
      <c r="D44" s="11" t="s">
        <v>221</v>
      </c>
      <c r="E44" s="14" t="s">
        <v>247</v>
      </c>
      <c r="F44" s="13">
        <v>8501450</v>
      </c>
    </row>
    <row r="45" spans="1:12" ht="10.199999999999999" customHeight="1" x14ac:dyDescent="0.2">
      <c r="A45" s="150"/>
      <c r="B45" s="147"/>
      <c r="C45" s="154"/>
      <c r="D45" s="11" t="s">
        <v>221</v>
      </c>
      <c r="E45" s="14" t="s">
        <v>248</v>
      </c>
      <c r="F45" s="13">
        <v>4250725</v>
      </c>
    </row>
    <row r="46" spans="1:12" ht="10.199999999999999" customHeight="1" x14ac:dyDescent="0.2">
      <c r="A46" s="150"/>
      <c r="B46" s="147"/>
      <c r="C46" s="155"/>
      <c r="D46" s="11" t="s">
        <v>221</v>
      </c>
      <c r="E46" s="14" t="s">
        <v>249</v>
      </c>
      <c r="F46" s="13">
        <v>3188043</v>
      </c>
    </row>
    <row r="47" spans="1:12" ht="10.199999999999999" customHeight="1" x14ac:dyDescent="0.2">
      <c r="A47" s="150"/>
      <c r="B47" s="147"/>
      <c r="C47" s="141" t="s">
        <v>25</v>
      </c>
      <c r="D47" s="11" t="s">
        <v>222</v>
      </c>
      <c r="E47" s="14" t="s">
        <v>250</v>
      </c>
      <c r="F47" s="13">
        <v>9819175</v>
      </c>
    </row>
    <row r="48" spans="1:12" ht="10.199999999999999" customHeight="1" x14ac:dyDescent="0.2">
      <c r="A48" s="150"/>
      <c r="B48" s="147"/>
      <c r="C48" s="143"/>
      <c r="D48" s="11" t="s">
        <v>222</v>
      </c>
      <c r="E48" s="14" t="s">
        <v>251</v>
      </c>
      <c r="F48" s="13">
        <v>4208218</v>
      </c>
      <c r="H48" s="114"/>
    </row>
    <row r="49" spans="1:10" ht="10.199999999999999" customHeight="1" x14ac:dyDescent="0.2">
      <c r="A49" s="150"/>
      <c r="B49" s="147"/>
      <c r="C49" s="141" t="s">
        <v>26</v>
      </c>
      <c r="D49" s="11" t="s">
        <v>222</v>
      </c>
      <c r="E49" s="14" t="s">
        <v>250</v>
      </c>
      <c r="F49" s="13">
        <v>10310133</v>
      </c>
      <c r="H49" s="114"/>
    </row>
    <row r="50" spans="1:10" ht="10.199999999999999" customHeight="1" x14ac:dyDescent="0.2">
      <c r="A50" s="150"/>
      <c r="B50" s="147"/>
      <c r="C50" s="143"/>
      <c r="D50" s="11" t="s">
        <v>222</v>
      </c>
      <c r="E50" s="14" t="s">
        <v>251</v>
      </c>
      <c r="F50" s="13">
        <v>4418629</v>
      </c>
      <c r="H50" s="114"/>
    </row>
    <row r="51" spans="1:10" ht="10.199999999999999" customHeight="1" x14ac:dyDescent="0.2">
      <c r="A51" s="150"/>
      <c r="B51" s="147"/>
      <c r="C51" s="141" t="s">
        <v>27</v>
      </c>
      <c r="D51" s="11" t="s">
        <v>222</v>
      </c>
      <c r="E51" s="14" t="s">
        <v>250</v>
      </c>
      <c r="F51" s="13">
        <v>12601274</v>
      </c>
      <c r="H51" s="114"/>
    </row>
    <row r="52" spans="1:10" ht="10.199999999999999" customHeight="1" x14ac:dyDescent="0.2">
      <c r="A52" s="150"/>
      <c r="B52" s="147"/>
      <c r="C52" s="143"/>
      <c r="D52" s="11" t="s">
        <v>222</v>
      </c>
      <c r="E52" s="14" t="s">
        <v>251</v>
      </c>
      <c r="F52" s="13">
        <v>5400546</v>
      </c>
      <c r="H52" s="114"/>
    </row>
    <row r="53" spans="1:10" ht="10.199999999999999" customHeight="1" x14ac:dyDescent="0.2">
      <c r="A53" s="150"/>
      <c r="B53" s="147"/>
      <c r="C53" s="141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50"/>
      <c r="B54" s="147"/>
      <c r="C54" s="143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50"/>
      <c r="B55" s="147"/>
      <c r="C55" s="141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50"/>
      <c r="B56" s="147"/>
      <c r="C56" s="143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50"/>
      <c r="B57" s="147"/>
      <c r="C57" s="141" t="s">
        <v>30</v>
      </c>
      <c r="D57" s="105" t="s">
        <v>212</v>
      </c>
      <c r="E57" s="14" t="s">
        <v>252</v>
      </c>
      <c r="F57" s="13">
        <v>4850638</v>
      </c>
    </row>
    <row r="58" spans="1:10" ht="10.199999999999999" customHeight="1" x14ac:dyDescent="0.2">
      <c r="A58" s="150"/>
      <c r="B58" s="147"/>
      <c r="C58" s="142"/>
      <c r="D58" s="105" t="s">
        <v>212</v>
      </c>
      <c r="E58" s="14" t="s">
        <v>246</v>
      </c>
      <c r="F58" s="13">
        <v>570663</v>
      </c>
    </row>
    <row r="59" spans="1:10" ht="10.199999999999999" customHeight="1" x14ac:dyDescent="0.2">
      <c r="A59" s="150"/>
      <c r="B59" s="147"/>
      <c r="C59" s="142"/>
      <c r="D59" s="105" t="s">
        <v>212</v>
      </c>
      <c r="E59" s="14" t="s">
        <v>247</v>
      </c>
      <c r="F59" s="13">
        <v>2282653</v>
      </c>
    </row>
    <row r="60" spans="1:10" ht="10.199999999999999" customHeight="1" x14ac:dyDescent="0.2">
      <c r="A60" s="150"/>
      <c r="B60" s="147"/>
      <c r="C60" s="142"/>
      <c r="D60" s="105" t="s">
        <v>212</v>
      </c>
      <c r="E60" s="14" t="s">
        <v>248</v>
      </c>
      <c r="F60" s="13">
        <v>1141327</v>
      </c>
    </row>
    <row r="61" spans="1:10" ht="10.199999999999999" customHeight="1" x14ac:dyDescent="0.2">
      <c r="A61" s="150"/>
      <c r="B61" s="147"/>
      <c r="C61" s="142"/>
      <c r="D61" s="105" t="s">
        <v>212</v>
      </c>
      <c r="E61" s="14" t="s">
        <v>249</v>
      </c>
      <c r="F61" s="13">
        <v>855995</v>
      </c>
    </row>
    <row r="62" spans="1:10" ht="10.199999999999999" customHeight="1" x14ac:dyDescent="0.2">
      <c r="A62" s="150"/>
      <c r="B62" s="147"/>
      <c r="C62" s="143"/>
      <c r="D62" s="105" t="s">
        <v>212</v>
      </c>
      <c r="E62" s="14" t="s">
        <v>253</v>
      </c>
      <c r="F62" s="13">
        <v>14551913</v>
      </c>
    </row>
    <row r="63" spans="1:10" ht="10.199999999999999" customHeight="1" x14ac:dyDescent="0.2">
      <c r="A63" s="150"/>
      <c r="B63" s="147"/>
      <c r="C63" s="153" t="s">
        <v>31</v>
      </c>
      <c r="D63" s="11" t="s">
        <v>223</v>
      </c>
      <c r="E63" s="14" t="s">
        <v>214</v>
      </c>
      <c r="F63" s="13">
        <v>630000</v>
      </c>
    </row>
    <row r="64" spans="1:10" ht="10.199999999999999" customHeight="1" x14ac:dyDescent="0.2">
      <c r="A64" s="150"/>
      <c r="B64" s="147"/>
      <c r="C64" s="154"/>
      <c r="D64" s="11" t="s">
        <v>223</v>
      </c>
      <c r="E64" s="14" t="s">
        <v>254</v>
      </c>
      <c r="F64" s="13">
        <v>1803502</v>
      </c>
      <c r="G64" s="114"/>
      <c r="J64" s="114"/>
    </row>
    <row r="65" spans="1:10" ht="10.199999999999999" customHeight="1" x14ac:dyDescent="0.2">
      <c r="A65" s="150"/>
      <c r="B65" s="147"/>
      <c r="C65" s="155"/>
      <c r="D65" s="11" t="s">
        <v>223</v>
      </c>
      <c r="E65" s="14" t="s">
        <v>255</v>
      </c>
      <c r="F65" s="13">
        <v>5689722</v>
      </c>
      <c r="G65" s="114"/>
      <c r="J65" s="114"/>
    </row>
    <row r="66" spans="1:10" x14ac:dyDescent="0.2">
      <c r="A66" s="150"/>
      <c r="B66" s="147"/>
      <c r="C66" s="141" t="s">
        <v>32</v>
      </c>
      <c r="D66" s="11" t="s">
        <v>223</v>
      </c>
      <c r="E66" s="14" t="s">
        <v>214</v>
      </c>
      <c r="F66" s="13">
        <v>370000</v>
      </c>
      <c r="G66" s="114"/>
    </row>
    <row r="67" spans="1:10" x14ac:dyDescent="0.2">
      <c r="A67" s="150"/>
      <c r="B67" s="147"/>
      <c r="C67" s="142"/>
      <c r="D67" s="11" t="s">
        <v>223</v>
      </c>
      <c r="E67" s="14" t="s">
        <v>254</v>
      </c>
      <c r="F67" s="13">
        <v>1061377</v>
      </c>
    </row>
    <row r="68" spans="1:10" x14ac:dyDescent="0.2">
      <c r="A68" s="150"/>
      <c r="B68" s="147"/>
      <c r="C68" s="143"/>
      <c r="D68" s="11" t="s">
        <v>223</v>
      </c>
      <c r="E68" s="14" t="s">
        <v>255</v>
      </c>
      <c r="F68" s="13">
        <v>3348453</v>
      </c>
    </row>
    <row r="69" spans="1:10" x14ac:dyDescent="0.2">
      <c r="A69" s="150"/>
      <c r="B69" s="147"/>
      <c r="C69" s="141" t="s">
        <v>33</v>
      </c>
      <c r="D69" s="11" t="s">
        <v>223</v>
      </c>
      <c r="E69" s="14" t="s">
        <v>254</v>
      </c>
      <c r="F69" s="13">
        <v>1135121</v>
      </c>
    </row>
    <row r="70" spans="1:10" x14ac:dyDescent="0.2">
      <c r="A70" s="151"/>
      <c r="B70" s="148"/>
      <c r="C70" s="143"/>
      <c r="D70" s="11" t="s">
        <v>223</v>
      </c>
      <c r="E70" s="14" t="s">
        <v>255</v>
      </c>
      <c r="F70" s="13">
        <v>3581100</v>
      </c>
    </row>
    <row r="71" spans="1:10" x14ac:dyDescent="0.2">
      <c r="A71" s="144" t="s">
        <v>34</v>
      </c>
      <c r="B71" s="145">
        <v>2</v>
      </c>
      <c r="C71" s="152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4"/>
      <c r="B72" s="145"/>
      <c r="C72" s="152"/>
      <c r="D72" s="11" t="s">
        <v>204</v>
      </c>
      <c r="E72" s="11" t="s">
        <v>37</v>
      </c>
      <c r="F72" s="13">
        <v>5401957</v>
      </c>
    </row>
    <row r="73" spans="1:10" x14ac:dyDescent="0.2">
      <c r="A73" s="144"/>
      <c r="B73" s="145"/>
      <c r="C73" s="152"/>
      <c r="D73" s="11" t="s">
        <v>204</v>
      </c>
      <c r="E73" s="11" t="s">
        <v>38</v>
      </c>
      <c r="F73" s="13">
        <v>3022396</v>
      </c>
    </row>
    <row r="74" spans="1:10" x14ac:dyDescent="0.2">
      <c r="A74" s="144"/>
      <c r="B74" s="145"/>
      <c r="C74" s="152"/>
      <c r="D74" s="11" t="s">
        <v>204</v>
      </c>
      <c r="E74" s="11" t="s">
        <v>39</v>
      </c>
      <c r="F74" s="13">
        <v>2158214</v>
      </c>
    </row>
    <row r="75" spans="1:10" x14ac:dyDescent="0.2">
      <c r="A75" s="144"/>
      <c r="B75" s="145"/>
      <c r="C75" s="152"/>
      <c r="D75" s="11" t="s">
        <v>204</v>
      </c>
      <c r="E75" s="11" t="s">
        <v>40</v>
      </c>
      <c r="F75" s="13">
        <v>600217</v>
      </c>
    </row>
    <row r="76" spans="1:10" x14ac:dyDescent="0.2">
      <c r="A76" s="144"/>
      <c r="B76" s="145"/>
      <c r="C76" s="152"/>
      <c r="D76" s="11" t="s">
        <v>204</v>
      </c>
      <c r="E76" s="11" t="s">
        <v>41</v>
      </c>
      <c r="F76" s="13">
        <v>242656</v>
      </c>
    </row>
    <row r="77" spans="1:10" x14ac:dyDescent="0.2">
      <c r="A77" s="144"/>
      <c r="B77" s="145"/>
      <c r="C77" s="152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4"/>
      <c r="B78" s="145"/>
      <c r="C78" s="152"/>
      <c r="D78" s="11" t="s">
        <v>204</v>
      </c>
      <c r="E78" s="11" t="s">
        <v>37</v>
      </c>
      <c r="F78" s="13">
        <v>28488805</v>
      </c>
    </row>
    <row r="79" spans="1:10" x14ac:dyDescent="0.2">
      <c r="A79" s="144"/>
      <c r="B79" s="145"/>
      <c r="C79" s="152"/>
      <c r="D79" s="11" t="s">
        <v>204</v>
      </c>
      <c r="E79" s="11" t="s">
        <v>38</v>
      </c>
      <c r="F79" s="13">
        <v>15939497</v>
      </c>
    </row>
    <row r="80" spans="1:10" x14ac:dyDescent="0.2">
      <c r="A80" s="144"/>
      <c r="B80" s="145"/>
      <c r="C80" s="152"/>
      <c r="D80" s="11" t="s">
        <v>204</v>
      </c>
      <c r="E80" s="11" t="s">
        <v>39</v>
      </c>
      <c r="F80" s="13">
        <v>11381974</v>
      </c>
    </row>
    <row r="81" spans="1:6" x14ac:dyDescent="0.2">
      <c r="A81" s="144"/>
      <c r="B81" s="145"/>
      <c r="C81" s="152"/>
      <c r="D81" s="11" t="s">
        <v>204</v>
      </c>
      <c r="E81" s="11" t="s">
        <v>40</v>
      </c>
      <c r="F81" s="13">
        <v>3165423</v>
      </c>
    </row>
    <row r="82" spans="1:6" x14ac:dyDescent="0.2">
      <c r="A82" s="144"/>
      <c r="B82" s="145"/>
      <c r="C82" s="152"/>
      <c r="D82" s="11" t="s">
        <v>204</v>
      </c>
      <c r="E82" s="11" t="s">
        <v>41</v>
      </c>
      <c r="F82" s="13">
        <v>1279717</v>
      </c>
    </row>
    <row r="83" spans="1:6" x14ac:dyDescent="0.2">
      <c r="A83" s="144"/>
      <c r="B83" s="145"/>
      <c r="C83" s="152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4"/>
      <c r="B84" s="145"/>
      <c r="C84" s="152"/>
      <c r="D84" s="11" t="s">
        <v>204</v>
      </c>
      <c r="E84" s="11" t="s">
        <v>37</v>
      </c>
      <c r="F84" s="13">
        <v>32894651</v>
      </c>
    </row>
    <row r="85" spans="1:6" x14ac:dyDescent="0.2">
      <c r="A85" s="144"/>
      <c r="B85" s="145"/>
      <c r="C85" s="152"/>
      <c r="D85" s="11" t="s">
        <v>204</v>
      </c>
      <c r="E85" s="11" t="s">
        <v>38</v>
      </c>
      <c r="F85" s="13">
        <v>18404569</v>
      </c>
    </row>
    <row r="86" spans="1:6" x14ac:dyDescent="0.2">
      <c r="A86" s="144"/>
      <c r="B86" s="145"/>
      <c r="C86" s="152"/>
      <c r="D86" s="11" t="s">
        <v>204</v>
      </c>
      <c r="E86" s="11" t="s">
        <v>39</v>
      </c>
      <c r="F86" s="13">
        <v>13142217</v>
      </c>
    </row>
    <row r="87" spans="1:6" x14ac:dyDescent="0.2">
      <c r="A87" s="144"/>
      <c r="B87" s="145"/>
      <c r="C87" s="152"/>
      <c r="D87" s="11" t="s">
        <v>204</v>
      </c>
      <c r="E87" s="11" t="s">
        <v>40</v>
      </c>
      <c r="F87" s="13">
        <v>3654961</v>
      </c>
    </row>
    <row r="88" spans="1:6" x14ac:dyDescent="0.2">
      <c r="A88" s="144"/>
      <c r="B88" s="145"/>
      <c r="C88" s="152"/>
      <c r="D88" s="11" t="s">
        <v>204</v>
      </c>
      <c r="E88" s="11" t="s">
        <v>41</v>
      </c>
      <c r="F88" s="13">
        <v>1477627</v>
      </c>
    </row>
    <row r="89" spans="1:6" x14ac:dyDescent="0.2">
      <c r="A89" s="144" t="s">
        <v>44</v>
      </c>
      <c r="B89" s="145">
        <v>3</v>
      </c>
      <c r="C89" s="152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4"/>
      <c r="B90" s="145"/>
      <c r="C90" s="152"/>
      <c r="D90" s="11" t="s">
        <v>203</v>
      </c>
      <c r="E90" s="14" t="s">
        <v>47</v>
      </c>
      <c r="F90" s="13">
        <v>116510883</v>
      </c>
    </row>
    <row r="91" spans="1:6" x14ac:dyDescent="0.2">
      <c r="A91" s="144"/>
      <c r="B91" s="145"/>
      <c r="C91" s="107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4" t="s">
        <v>49</v>
      </c>
      <c r="B92" s="145">
        <v>4</v>
      </c>
      <c r="C92" s="141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4"/>
      <c r="B93" s="145"/>
      <c r="C93" s="143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4"/>
      <c r="B94" s="145"/>
      <c r="C94" s="141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4"/>
      <c r="B95" s="145"/>
      <c r="C95" s="143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4"/>
      <c r="B96" s="145"/>
      <c r="C96" s="107" t="s">
        <v>53</v>
      </c>
      <c r="D96" s="11" t="s">
        <v>224</v>
      </c>
      <c r="E96" s="11">
        <v>139</v>
      </c>
      <c r="F96" s="13">
        <v>3027511</v>
      </c>
    </row>
    <row r="97" spans="1:6" ht="10.199999999999999" customHeight="1" x14ac:dyDescent="0.2">
      <c r="A97" s="144"/>
      <c r="B97" s="145"/>
      <c r="C97" s="107" t="s">
        <v>54</v>
      </c>
      <c r="D97" s="11" t="s">
        <v>225</v>
      </c>
      <c r="E97" s="11">
        <v>142</v>
      </c>
      <c r="F97" s="13">
        <v>11500000</v>
      </c>
    </row>
    <row r="98" spans="1:6" ht="10.199999999999999" customHeight="1" x14ac:dyDescent="0.2">
      <c r="A98" s="144"/>
      <c r="B98" s="145"/>
      <c r="C98" s="107" t="s">
        <v>55</v>
      </c>
      <c r="D98" s="11" t="s">
        <v>226</v>
      </c>
      <c r="E98" s="11">
        <v>147</v>
      </c>
      <c r="F98" s="13">
        <v>13015738</v>
      </c>
    </row>
    <row r="99" spans="1:6" ht="10.199999999999999" customHeight="1" x14ac:dyDescent="0.2">
      <c r="A99" s="144"/>
      <c r="B99" s="145"/>
      <c r="C99" s="107" t="s">
        <v>56</v>
      </c>
      <c r="D99" s="11" t="s">
        <v>226</v>
      </c>
      <c r="E99" s="11">
        <v>146</v>
      </c>
      <c r="F99" s="13">
        <v>6649328</v>
      </c>
    </row>
    <row r="100" spans="1:6" ht="10.199999999999999" customHeight="1" x14ac:dyDescent="0.2">
      <c r="A100" s="144"/>
      <c r="B100" s="145"/>
      <c r="C100" s="107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4"/>
      <c r="B101" s="145"/>
      <c r="C101" s="141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4"/>
      <c r="B102" s="145"/>
      <c r="C102" s="143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4"/>
      <c r="B103" s="145"/>
      <c r="C103" s="107" t="s">
        <v>59</v>
      </c>
      <c r="D103" s="11" t="s">
        <v>227</v>
      </c>
      <c r="E103" s="11">
        <v>151</v>
      </c>
      <c r="F103" s="13">
        <v>44757916</v>
      </c>
    </row>
    <row r="104" spans="1:6" ht="10.199999999999999" customHeight="1" x14ac:dyDescent="0.2">
      <c r="A104" s="144"/>
      <c r="B104" s="145"/>
      <c r="C104" s="107" t="s">
        <v>60</v>
      </c>
      <c r="D104" s="11" t="s">
        <v>227</v>
      </c>
      <c r="E104" s="11">
        <v>151</v>
      </c>
      <c r="F104" s="13">
        <v>12585972</v>
      </c>
    </row>
    <row r="105" spans="1:6" ht="10.199999999999999" customHeight="1" x14ac:dyDescent="0.2">
      <c r="A105" s="144"/>
      <c r="B105" s="145"/>
      <c r="C105" s="141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4"/>
      <c r="B106" s="145"/>
      <c r="C106" s="143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4"/>
      <c r="B107" s="145"/>
      <c r="C107" s="108" t="s">
        <v>62</v>
      </c>
      <c r="D107" s="11"/>
      <c r="E107" s="11"/>
      <c r="F107" s="13"/>
    </row>
    <row r="108" spans="1:6" ht="10.199999999999999" customHeight="1" x14ac:dyDescent="0.2">
      <c r="A108" s="144"/>
      <c r="B108" s="145"/>
      <c r="C108" s="107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4"/>
      <c r="B109" s="145"/>
      <c r="C109" s="108" t="s">
        <v>64</v>
      </c>
      <c r="D109" s="11"/>
      <c r="E109" s="11"/>
      <c r="F109" s="13"/>
    </row>
    <row r="110" spans="1:6" ht="10.199999999999999" hidden="1" customHeight="1" x14ac:dyDescent="0.2">
      <c r="A110" s="144"/>
      <c r="B110" s="145"/>
      <c r="C110" s="108" t="s">
        <v>65</v>
      </c>
      <c r="D110" s="11"/>
      <c r="E110" s="11"/>
      <c r="F110" s="13"/>
    </row>
    <row r="111" spans="1:6" ht="10.199999999999999" hidden="1" customHeight="1" x14ac:dyDescent="0.2">
      <c r="A111" s="144"/>
      <c r="B111" s="145"/>
      <c r="C111" s="108" t="s">
        <v>66</v>
      </c>
      <c r="D111" s="11"/>
      <c r="E111" s="11"/>
      <c r="F111" s="13"/>
    </row>
    <row r="112" spans="1:6" ht="10.199999999999999" hidden="1" customHeight="1" x14ac:dyDescent="0.2">
      <c r="A112" s="144"/>
      <c r="B112" s="145"/>
      <c r="C112" s="108" t="s">
        <v>67</v>
      </c>
      <c r="D112" s="11"/>
      <c r="E112" s="11"/>
      <c r="F112" s="13"/>
    </row>
    <row r="113" spans="1:6" ht="10.199999999999999" hidden="1" customHeight="1" x14ac:dyDescent="0.2">
      <c r="A113" s="144"/>
      <c r="B113" s="145"/>
      <c r="C113" s="108" t="s">
        <v>68</v>
      </c>
      <c r="D113" s="11"/>
      <c r="E113" s="11"/>
      <c r="F113" s="13"/>
    </row>
    <row r="114" spans="1:6" ht="10.199999999999999" hidden="1" customHeight="1" x14ac:dyDescent="0.2">
      <c r="A114" s="144"/>
      <c r="B114" s="145"/>
      <c r="C114" s="108" t="s">
        <v>69</v>
      </c>
      <c r="D114" s="11"/>
      <c r="E114" s="11"/>
      <c r="F114" s="13"/>
    </row>
    <row r="115" spans="1:6" ht="10.199999999999999" hidden="1" customHeight="1" x14ac:dyDescent="0.2">
      <c r="A115" s="144"/>
      <c r="B115" s="145"/>
      <c r="C115" s="108" t="s">
        <v>70</v>
      </c>
      <c r="D115" s="11"/>
      <c r="E115" s="11"/>
      <c r="F115" s="13"/>
    </row>
    <row r="116" spans="1:6" ht="10.199999999999999" hidden="1" customHeight="1" x14ac:dyDescent="0.2">
      <c r="A116" s="144"/>
      <c r="B116" s="145"/>
      <c r="C116" s="108" t="s">
        <v>71</v>
      </c>
      <c r="D116" s="11"/>
      <c r="E116" s="11"/>
      <c r="F116" s="13"/>
    </row>
    <row r="117" spans="1:6" ht="10.199999999999999" customHeight="1" x14ac:dyDescent="0.2">
      <c r="A117" s="144" t="s">
        <v>72</v>
      </c>
      <c r="B117" s="156">
        <v>4</v>
      </c>
      <c r="C117" s="107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4"/>
      <c r="B118" s="156"/>
      <c r="C118" s="141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4"/>
      <c r="B119" s="156"/>
      <c r="C119" s="143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4"/>
      <c r="B120" s="156"/>
      <c r="C120" s="108" t="s">
        <v>75</v>
      </c>
      <c r="D120" s="11"/>
      <c r="E120" s="11"/>
      <c r="F120" s="13"/>
    </row>
    <row r="121" spans="1:6" ht="10.199999999999999" hidden="1" customHeight="1" x14ac:dyDescent="0.2">
      <c r="A121" s="144"/>
      <c r="B121" s="156"/>
      <c r="C121" s="108" t="s">
        <v>76</v>
      </c>
      <c r="D121" s="11"/>
      <c r="E121" s="11"/>
      <c r="F121" s="13"/>
    </row>
    <row r="122" spans="1:6" ht="10.199999999999999" hidden="1" customHeight="1" x14ac:dyDescent="0.2">
      <c r="A122" s="144"/>
      <c r="B122" s="156"/>
      <c r="C122" s="108" t="s">
        <v>77</v>
      </c>
      <c r="D122" s="11"/>
      <c r="E122" s="11"/>
      <c r="F122" s="13"/>
    </row>
    <row r="123" spans="1:6" ht="10.199999999999999" hidden="1" customHeight="1" x14ac:dyDescent="0.2">
      <c r="A123" s="144"/>
      <c r="B123" s="156"/>
      <c r="C123" s="108" t="s">
        <v>78</v>
      </c>
      <c r="D123" s="11"/>
      <c r="E123" s="11"/>
      <c r="F123" s="13"/>
    </row>
    <row r="124" spans="1:6" ht="10.199999999999999" hidden="1" customHeight="1" x14ac:dyDescent="0.2">
      <c r="A124" s="144"/>
      <c r="B124" s="156"/>
      <c r="C124" s="108" t="s">
        <v>79</v>
      </c>
      <c r="D124" s="11"/>
      <c r="E124" s="11"/>
      <c r="F124" s="13"/>
    </row>
    <row r="125" spans="1:6" ht="10.199999999999999" hidden="1" customHeight="1" x14ac:dyDescent="0.2">
      <c r="A125" s="144"/>
      <c r="B125" s="156"/>
      <c r="C125" s="108" t="s">
        <v>80</v>
      </c>
      <c r="D125" s="11"/>
      <c r="E125" s="11"/>
      <c r="F125" s="13"/>
    </row>
    <row r="126" spans="1:6" ht="10.199999999999999" hidden="1" customHeight="1" x14ac:dyDescent="0.2">
      <c r="A126" s="144"/>
      <c r="B126" s="156"/>
      <c r="C126" s="108" t="s">
        <v>81</v>
      </c>
      <c r="D126" s="11"/>
      <c r="E126" s="11"/>
      <c r="F126" s="13"/>
    </row>
    <row r="127" spans="1:6" ht="10.199999999999999" customHeight="1" x14ac:dyDescent="0.2">
      <c r="A127" s="144"/>
      <c r="B127" s="156"/>
      <c r="C127" s="152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4"/>
      <c r="B128" s="156"/>
      <c r="C128" s="152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4"/>
      <c r="B129" s="156"/>
      <c r="C129" s="108" t="s">
        <v>83</v>
      </c>
      <c r="D129" s="11"/>
      <c r="E129" s="11"/>
      <c r="F129" s="13"/>
    </row>
    <row r="130" spans="1:6" ht="10.199999999999999" hidden="1" customHeight="1" x14ac:dyDescent="0.2">
      <c r="A130" s="144"/>
      <c r="B130" s="156"/>
      <c r="C130" s="108" t="s">
        <v>84</v>
      </c>
      <c r="D130" s="11"/>
      <c r="E130" s="11"/>
      <c r="F130" s="13"/>
    </row>
    <row r="131" spans="1:6" ht="10.199999999999999" hidden="1" customHeight="1" x14ac:dyDescent="0.2">
      <c r="A131" s="144" t="s">
        <v>85</v>
      </c>
      <c r="B131" s="145">
        <v>5</v>
      </c>
      <c r="C131" s="157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4"/>
      <c r="B132" s="145"/>
      <c r="C132" s="157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4" t="s">
        <v>87</v>
      </c>
      <c r="B133" s="145" t="s">
        <v>217</v>
      </c>
      <c r="C133" s="152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4"/>
      <c r="B134" s="145"/>
      <c r="C134" s="152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4"/>
      <c r="B135" s="145"/>
      <c r="C135" s="152"/>
      <c r="D135" s="11" t="s">
        <v>210</v>
      </c>
      <c r="E135" s="11">
        <v>181</v>
      </c>
      <c r="F135" s="13">
        <v>1435503</v>
      </c>
    </row>
    <row r="136" spans="1:6" x14ac:dyDescent="0.2">
      <c r="A136" s="144"/>
      <c r="B136" s="145"/>
      <c r="C136" s="152"/>
      <c r="D136" s="11" t="s">
        <v>210</v>
      </c>
      <c r="E136" s="11">
        <v>182</v>
      </c>
      <c r="F136" s="13">
        <v>574201</v>
      </c>
    </row>
    <row r="137" spans="1:6" x14ac:dyDescent="0.2">
      <c r="A137" s="144" t="s">
        <v>89</v>
      </c>
      <c r="B137" s="145" t="s">
        <v>217</v>
      </c>
      <c r="C137" s="152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4"/>
      <c r="B138" s="145"/>
      <c r="C138" s="152"/>
      <c r="D138" s="11" t="s">
        <v>210</v>
      </c>
      <c r="E138" s="11">
        <v>180</v>
      </c>
      <c r="F138" s="13">
        <v>41938341</v>
      </c>
    </row>
    <row r="139" spans="1:6" x14ac:dyDescent="0.2">
      <c r="A139" s="144"/>
      <c r="B139" s="145"/>
      <c r="C139" s="152"/>
      <c r="D139" s="11" t="s">
        <v>210</v>
      </c>
      <c r="E139" s="11">
        <v>181</v>
      </c>
      <c r="F139" s="13">
        <v>3564497</v>
      </c>
    </row>
    <row r="140" spans="1:6" x14ac:dyDescent="0.2">
      <c r="A140" s="144"/>
      <c r="B140" s="145"/>
      <c r="C140" s="152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A92:A116"/>
    <mergeCell ref="B92:B116"/>
    <mergeCell ref="C92:C93"/>
    <mergeCell ref="C94:C95"/>
    <mergeCell ref="C101:C102"/>
    <mergeCell ref="C105:C106"/>
    <mergeCell ref="A117:A130"/>
    <mergeCell ref="B117:B130"/>
    <mergeCell ref="C118:C119"/>
    <mergeCell ref="C127:C128"/>
    <mergeCell ref="A131:A132"/>
    <mergeCell ref="B131:B132"/>
    <mergeCell ref="C131:C132"/>
    <mergeCell ref="A133:A136"/>
    <mergeCell ref="B133:B136"/>
    <mergeCell ref="C133:C136"/>
    <mergeCell ref="A137:A140"/>
    <mergeCell ref="B137:B140"/>
    <mergeCell ref="C137:C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2024-04-30T09:26:24Z</dcterms:modified>
</cp:coreProperties>
</file>